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895" activeTab="0"/>
  </bookViews>
  <sheets>
    <sheet name="Tables" sheetId="1" r:id="rId1"/>
    <sheet name="List" sheetId="2" r:id="rId2"/>
    <sheet name="Age" sheetId="3" r:id="rId3"/>
    <sheet name="Gender" sheetId="4" r:id="rId4"/>
    <sheet name="Race_Ethnicity" sheetId="5" r:id="rId5"/>
    <sheet name="Income" sheetId="6" r:id="rId6"/>
    <sheet name="Education" sheetId="7" r:id="rId7"/>
    <sheet name="Families" sheetId="8" r:id="rId8"/>
  </sheets>
  <definedNames/>
  <calcPr fullCalcOnLoad="1"/>
</workbook>
</file>

<file path=xl/sharedStrings.xml><?xml version="1.0" encoding="utf-8"?>
<sst xmlns="http://schemas.openxmlformats.org/spreadsheetml/2006/main" count="171" uniqueCount="148">
  <si>
    <t>CSS/CON</t>
  </si>
  <si>
    <t>Hartford</t>
  </si>
  <si>
    <t>People</t>
  </si>
  <si>
    <t>Total Population</t>
  </si>
  <si>
    <t># Males</t>
  </si>
  <si>
    <t># Females</t>
  </si>
  <si>
    <t># Children &lt;20 years</t>
  </si>
  <si>
    <t>% Children &lt;20 Years</t>
  </si>
  <si>
    <t># Children &lt;5 years</t>
  </si>
  <si>
    <t>% Children &lt;5 Years</t>
  </si>
  <si>
    <t># Single householder with children</t>
  </si>
  <si>
    <t># Single female householder with children</t>
  </si>
  <si>
    <t># Single male householder with children</t>
  </si>
  <si>
    <t># Single householder no children present</t>
  </si>
  <si>
    <t># Single female householder no children present</t>
  </si>
  <si>
    <t># Single male householder no children present</t>
  </si>
  <si>
    <t>% Single householder with children</t>
  </si>
  <si>
    <t>% Single female householder with children</t>
  </si>
  <si>
    <t>% Single male householder with children</t>
  </si>
  <si>
    <t>% Single householder no children present</t>
  </si>
  <si>
    <t>% Single female householder no children present</t>
  </si>
  <si>
    <t>% Single male householder no children present</t>
  </si>
  <si>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</si>
  <si>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</si>
  <si>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</si>
  <si>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</si>
  <si>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</si>
  <si>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</si>
  <si>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</si>
  <si>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</si>
  <si>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</si>
  <si>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</si>
  <si>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</si>
  <si>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Mean Household Income</t>
  </si>
  <si>
    <t>Median Household Income</t>
  </si>
  <si>
    <t>Household Income by Categories</t>
  </si>
  <si>
    <t>Total Number of Households:</t>
  </si>
  <si>
    <t>Less than $10,000</t>
  </si>
  <si>
    <t>$10,000 to $14,999</t>
  </si>
  <si>
    <t>$15,000 to $24,999</t>
  </si>
  <si>
    <t>$25,000 to $34,999</t>
  </si>
  <si>
    <t>$35,000 to $49,999</t>
  </si>
  <si>
    <t>$50,000 to $74,999</t>
  </si>
  <si>
    <t>$75,000 to $99,999</t>
  </si>
  <si>
    <t>$100,000 to $149,999</t>
  </si>
  <si>
    <t>$150,000 or more</t>
  </si>
  <si>
    <t>Housing</t>
  </si>
  <si>
    <t># Occupied Housing Units</t>
  </si>
  <si>
    <t># of housing units built 1999 to March 2000</t>
  </si>
  <si>
    <t># of housing units built 1990 to 1998</t>
  </si>
  <si>
    <t># of housing units built 1980 to 1989</t>
  </si>
  <si>
    <t># of housing units built 1970 to 1979</t>
  </si>
  <si>
    <t># of housing units built 1960 to 1969</t>
  </si>
  <si>
    <t># of housing units built 1950 to 1959</t>
  </si>
  <si>
    <t># of housing units built 1940 to 1949</t>
  </si>
  <si>
    <t># of housing units built 1939 or earlier</t>
  </si>
  <si>
    <t>% of housing units built 1999 to March 2000</t>
  </si>
  <si>
    <t>% of housing units built 1990 to 1998</t>
  </si>
  <si>
    <t>% of housing units built 1980 to 1989</t>
  </si>
  <si>
    <t>% of housing units built 1970 to 1979</t>
  </si>
  <si>
    <t>% of housing units built 1960 to 1969</t>
  </si>
  <si>
    <t>% of housing units built 1950 to 1959</t>
  </si>
  <si>
    <t>% of housing units built 1940 to 1949</t>
  </si>
  <si>
    <t>% of housing units built 1939 or earlier</t>
  </si>
  <si>
    <t>% Housing Owner-Occupied</t>
  </si>
  <si>
    <t>% Housing Rental</t>
  </si>
  <si>
    <t># One unit in structure</t>
  </si>
  <si>
    <t># Condos (from Hartford Assessor's office, 2007)</t>
  </si>
  <si>
    <t># Two-, three-, and four-family units</t>
  </si>
  <si>
    <t># Five or more family units (including mobile homes)</t>
  </si>
  <si>
    <t># People Living in Poverty</t>
  </si>
  <si>
    <t>% People Living in Poverty</t>
  </si>
  <si>
    <t>% Children Living at less than 200% Federal Poverty</t>
  </si>
  <si>
    <t>% Children Living as less than 100% Federal Poverty Level</t>
  </si>
  <si>
    <t>% Families not in poverty (100% Federal Poverty Level)</t>
  </si>
  <si>
    <t>% Families in poverty (100% Federal Poverty Level)</t>
  </si>
  <si>
    <t>Education</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</si>
  <si>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</si>
  <si>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</si>
  <si>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</si>
  <si>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</si>
  <si>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</si>
  <si>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</si>
  <si>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In Labor Force</t>
  </si>
  <si>
    <t xml:space="preserve">% People aged 16+ Unemployed </t>
  </si>
  <si>
    <t>% People aged 16+ Not in the Labor Force</t>
  </si>
  <si>
    <r>
      <t>5</t>
    </r>
    <r>
      <rPr>
        <sz val="10"/>
        <rFont val="Arial"/>
        <family val="2"/>
      </rPr>
      <t>A household is composed of all the people who occupy a housing unit as their usual place of residence.  Compare with family.</t>
    </r>
  </si>
  <si>
    <t># Other families with and without children</t>
  </si>
  <si>
    <t>% Other families with and without children</t>
  </si>
  <si>
    <t>Year</t>
  </si>
  <si>
    <t>Hartford Total</t>
  </si>
  <si>
    <t>Hartford Population Change from Previous Census</t>
  </si>
  <si>
    <t>Hartford Percent Change from Previous Census</t>
  </si>
  <si>
    <t>Age of Population in 2000*</t>
  </si>
  <si>
    <t>Number of Hartford Residents in Age Range</t>
  </si>
  <si>
    <t>Percentage of Hartford Residents in Age Range</t>
  </si>
  <si>
    <t>0-19 years</t>
  </si>
  <si>
    <t>20-34 years</t>
  </si>
  <si>
    <t>35-64 years</t>
  </si>
  <si>
    <t>65+ years</t>
  </si>
  <si>
    <t>Median Age</t>
  </si>
  <si>
    <t>*All data are from U.S. Census SF3, the "long form" data which sampled 1 in 6 households</t>
  </si>
  <si>
    <t>Gender of Population in 2000</t>
  </si>
  <si>
    <t>Number of Hartford Residents</t>
  </si>
  <si>
    <t>Percentage of Hartford Residents</t>
  </si>
  <si>
    <t>Male</t>
  </si>
  <si>
    <t>Female</t>
  </si>
  <si>
    <t>Race and Hispanic Background</t>
  </si>
  <si>
    <t>Hispanic</t>
  </si>
  <si>
    <t>Black, non-Hispanic</t>
  </si>
  <si>
    <t>White, non-Hispanic</t>
  </si>
  <si>
    <t>Other Race, non-Hispanic</t>
  </si>
  <si>
    <t>City of Hartford</t>
  </si>
  <si>
    <t>Education (Adults Aged 25+)</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</si>
  <si>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</si>
  <si>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</si>
  <si>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</si>
  <si>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</si>
  <si>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</si>
  <si>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</si>
  <si>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</si>
  <si>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Unemployment Level for Persons Age 16+</t>
  </si>
  <si>
    <t>CSS/CON as a % of Hartford</t>
  </si>
  <si>
    <t>Number of CSS/CON Residents in Age Range</t>
  </si>
  <si>
    <t>Percentage of CSS/CON Residents in Age Range</t>
  </si>
  <si>
    <t>Number of CSS/CON Residents</t>
  </si>
  <si>
    <t>Percentage of CSS/CON Residents</t>
  </si>
  <si>
    <t>CSS/CON Total</t>
  </si>
  <si>
    <r>
      <t>1</t>
    </r>
    <r>
      <rPr>
        <sz val="10"/>
        <rFont val="Arial"/>
        <family val="2"/>
      </rPr>
      <t>In 2000, the U.S. Census Bureau administered a short form survey of everyone which is the basis of SF1 data.  They also administered a long form survey to 1 in 6 people which is the basis of SF3.  The SF3 is based on a sample and give estimates of the daa.  When comparing the figures from SF1 and SF3 there can be differences as a result.  Data on income, poverty, and education occur only on SF3.  When calculating percentages, the denominator is the population figure found in SF3.</t>
    </r>
  </si>
  <si>
    <t>CSS/CON is defined as Census 2000 tracts 5004 and 5005</t>
  </si>
  <si>
    <t>Tracts 5004 and 5005</t>
  </si>
  <si>
    <r>
      <t>Indicator</t>
    </r>
    <r>
      <rPr>
        <b/>
        <vertAlign val="superscript"/>
        <sz val="10"/>
        <rFont val="Arial"/>
        <family val="2"/>
      </rPr>
      <t>1</t>
    </r>
  </si>
  <si>
    <r>
      <t># Families</t>
    </r>
    <r>
      <rPr>
        <vertAlign val="superscript"/>
        <sz val="10"/>
        <rFont val="Arial"/>
        <family val="2"/>
      </rPr>
      <t>2</t>
    </r>
  </si>
  <si>
    <r>
      <t>2</t>
    </r>
    <r>
      <rPr>
        <sz val="10"/>
        <rFont val="Arial"/>
        <family val="2"/>
      </rPr>
      <t>A family is defined as two or more people who reside together and are related by birth, marriage, or adoption.  Compare with household.</t>
    </r>
  </si>
  <si>
    <r>
      <t># Hispanic/Latino</t>
    </r>
    <r>
      <rPr>
        <vertAlign val="superscript"/>
        <sz val="10"/>
        <rFont val="Arial"/>
        <family val="2"/>
      </rPr>
      <t>3</t>
    </r>
  </si>
  <si>
    <r>
      <t>Median Family Income</t>
    </r>
    <r>
      <rPr>
        <vertAlign val="superscript"/>
        <sz val="10"/>
        <rFont val="Arial"/>
        <family val="2"/>
      </rPr>
      <t>4</t>
    </r>
  </si>
  <si>
    <r>
      <t># Households</t>
    </r>
    <r>
      <rPr>
        <vertAlign val="superscript"/>
        <sz val="10"/>
        <rFont val="Arial"/>
        <family val="2"/>
      </rPr>
      <t>5</t>
    </r>
  </si>
  <si>
    <r>
      <t># Housing Units</t>
    </r>
    <r>
      <rPr>
        <vertAlign val="superscript"/>
        <sz val="10"/>
        <rFont val="Arial"/>
        <family val="2"/>
      </rPr>
      <t>6</t>
    </r>
  </si>
  <si>
    <r>
      <t>Poverty</t>
    </r>
    <r>
      <rPr>
        <b/>
        <i/>
        <vertAlign val="superscript"/>
        <sz val="10"/>
        <rFont val="Arial"/>
        <family val="2"/>
      </rPr>
      <t>7</t>
    </r>
  </si>
  <si>
    <r>
      <t>4</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therefore Census 2000 race data are not comparable with data from previous censuses.  Those reported here for specific categories selected one race to describe themselves.  Those who chose two or more categories are included in "other non-Hispanic race."</t>
    </r>
  </si>
  <si>
    <r>
      <t>6</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multiplied by the percentage of the population of the aggregated neighborhood, and summed them.</t>
    </r>
  </si>
  <si>
    <r>
      <t>7</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access from outside the building or through a common hall.</t>
    </r>
  </si>
  <si>
    <r>
      <t>8</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 determine who is poor.  The poverty threshold for a family of four was $17,029 in 1999. When calculating poverty, the government does not include costs for childcare and health care.  In addition, regional costs of living are not taken into consideration.</t>
    </r>
  </si>
  <si>
    <t>% Other families with and without children present</t>
  </si>
  <si>
    <t>CSS/CON Population As Compared to the City of Hartford:  1990 - 2000*</t>
  </si>
  <si>
    <t>Percent Change from Previous Census</t>
  </si>
  <si>
    <t>2000 Median Household Income</t>
  </si>
  <si>
    <t>*Data derived from a report "Hartford East, Neighborhood Revitalization Zone Census Profile from the 2000 U.S. Census, produced by CREN (Citizens' Research Education Network), published 2004.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</si>
</sst>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0.0"/>
    <numFmt numFmtId="168" formatCode="0.0000"/>
    <numFmt numFmtId="169" formatCode="0.000"/>
    <numFmt numFmtId="170" formatCode="0.000%"/>
    <numFmt numFmtId="171" formatCode="#,##0.0"/>
    <numFmt numFmtId="172" formatCode="0.0000000"/>
    <numFmt numFmtId="173" formatCode="0.000000"/>
    <numFmt numFmtId="174" formatCode="0.00000"/>
    <numFmt numFmtId="175" formatCode="&quot;Yes&quot;;&quot;Yes&quot;;&quot;No&quot;"/>
    <numFmt numFmtId="176" formatCode="&quot;True&quot;;&quot;True&quot;;&quot;False&quot;"/>
    <numFmt numFmtId="177" formatCode="&quot;On&quot;;&quot;On&quot;;&quot;Off&quot;"/>
    <numFmt numFmtId="178" formatCode="[$€-2]\ #,##0.00_);[Red]\([$€-2]\ #,##0.00\)"/>
  </numFmts>
  <fonts count="13">
    <font>
      <sz val="10"/>
      <name val="Arial"/>
      <family val="0"/>
    </font>
    <font>
      <b/>
      <sz val="10"/>
      <name val="Arial"/>
      <family val="0"/>
    </font>
    <font>
      <b/>
      <i/>
      <sz val="10"/>
      <name val="Arial"/>
      <family val="2"/>
    </font>
    <font>
      <u val="single"/>
      <sz val="10"/>
      <color indexed="12"/>
      <name val="Arial"/>
      <family val="0"/>
    </font>
    <font>
      <i/>
      <sz val="10"/>
      <name val="Arial"/>
      <family val="2"/>
    </font>
    <font>
      <sz val="10"/>
      <color indexed="8"/>
      <name val="Arial"/>
      <family val="0"/>
    </font>
    <font>
      <vertAlign val="superscript"/>
      <sz val="10"/>
      <name val="Arial"/>
      <family val="2"/>
    </font>
    <font>
      <sz val="8"/>
      <name val="Arial"/>
      <family val="0"/>
    </font>
    <font>
      <b/>
      <vertAlign val="superscript"/>
      <sz val="10"/>
      <name val="Arial"/>
      <family val="2"/>
    </font>
    <font>
      <b/>
      <i/>
      <vertAlign val="superscript"/>
      <sz val="10"/>
      <name val="Arial"/>
      <family val="2"/>
    </font>
    <font>
      <b/>
      <sz val="12"/>
      <name val="Arial"/>
      <family val="0"/>
    </font>
    <font>
      <sz val="11"/>
      <name val="Arial"/>
      <family val="2"/>
    </font>
    <font>
      <b/>
      <sz val="11"/>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84">
    <xf numFmtId="0" fontId="0" fillId="0" borderId="0" xfId="0" applyAlignment="1">
      <alignment/>
    </xf>
    <xf numFmtId="0" fontId="1" fillId="0" borderId="0" xfId="0" applyFont="1" applyFill="1" applyAlignment="1">
      <alignment/>
    </xf>
    <xf numFmtId="0" fontId="1" fillId="0" borderId="0" xfId="0" applyFont="1" applyAlignment="1">
      <alignment/>
    </xf>
    <xf numFmtId="0" fontId="0" fillId="0" borderId="0" xfId="0" applyNumberFormat="1" applyFont="1" applyFill="1" applyAlignment="1">
      <alignment vertical="center"/>
    </xf>
    <xf numFmtId="0" fontId="0" fillId="0" borderId="0" xfId="0" applyFont="1" applyFill="1" applyAlignment="1">
      <alignment horizontal="right" vertical="center" wrapText="1"/>
    </xf>
    <xf numFmtId="0" fontId="2" fillId="0" borderId="0" xfId="0" applyNumberFormat="1" applyFont="1" applyFill="1" applyAlignment="1">
      <alignment vertical="center"/>
    </xf>
    <xf numFmtId="3" fontId="0" fillId="0" borderId="0" xfId="0" applyNumberFormat="1" applyFont="1" applyFill="1" applyAlignment="1">
      <alignment/>
    </xf>
    <xf numFmtId="3" fontId="0" fillId="0" borderId="0" xfId="0" applyNumberFormat="1" applyFont="1" applyBorder="1" applyAlignment="1">
      <alignment horizontal="right" wrapText="1"/>
    </xf>
    <xf numFmtId="0" fontId="0" fillId="0" borderId="0" xfId="19" applyFont="1" applyFill="1" applyAlignment="1">
      <alignment/>
    </xf>
    <xf numFmtId="0" fontId="0" fillId="0" borderId="0" xfId="0" applyFont="1" applyFill="1" applyAlignment="1">
      <alignment/>
    </xf>
    <xf numFmtId="3" fontId="0" fillId="0" borderId="0" xfId="0" applyNumberFormat="1" applyAlignment="1">
      <alignment/>
    </xf>
    <xf numFmtId="164" fontId="0" fillId="0" borderId="0" xfId="0" applyNumberFormat="1" applyFont="1" applyFill="1" applyAlignment="1">
      <alignment horizontal="right"/>
    </xf>
    <xf numFmtId="164" fontId="0" fillId="0" borderId="0" xfId="21" applyNumberFormat="1" applyAlignment="1">
      <alignment/>
    </xf>
    <xf numFmtId="0" fontId="0" fillId="0" borderId="0" xfId="0" applyFont="1" applyFill="1" applyAlignment="1">
      <alignment horizontal="right"/>
    </xf>
    <xf numFmtId="1" fontId="0" fillId="0" borderId="0" xfId="21" applyNumberFormat="1" applyFont="1" applyFill="1" applyAlignment="1">
      <alignment horizontal="right"/>
    </xf>
    <xf numFmtId="1" fontId="0" fillId="0" borderId="0" xfId="0" applyNumberFormat="1" applyAlignment="1">
      <alignment/>
    </xf>
    <xf numFmtId="164" fontId="0" fillId="0" borderId="0" xfId="21" applyNumberFormat="1" applyFont="1" applyFill="1" applyAlignment="1">
      <alignment horizontal="right"/>
    </xf>
    <xf numFmtId="164" fontId="0" fillId="0" borderId="0" xfId="0" applyNumberFormat="1" applyAlignment="1">
      <alignment/>
    </xf>
    <xf numFmtId="164" fontId="0" fillId="0" borderId="0" xfId="21" applyNumberFormat="1" applyFont="1" applyAlignment="1">
      <alignment/>
    </xf>
    <xf numFmtId="3" fontId="0" fillId="0" borderId="0" xfId="0" applyNumberFormat="1" applyFont="1" applyFill="1" applyAlignment="1">
      <alignment horizontal="right"/>
    </xf>
    <xf numFmtId="0" fontId="2" fillId="0" borderId="0" xfId="0" applyFont="1" applyAlignment="1">
      <alignment/>
    </xf>
    <xf numFmtId="165" fontId="0" fillId="0" borderId="0" xfId="0" applyNumberFormat="1" applyFont="1" applyFill="1" applyAlignment="1">
      <alignment horizontal="right"/>
    </xf>
    <xf numFmtId="166" fontId="0" fillId="0" borderId="0" xfId="17" applyNumberFormat="1" applyAlignment="1">
      <alignment/>
    </xf>
    <xf numFmtId="0" fontId="4"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left" wrapText="1" indent="1"/>
    </xf>
    <xf numFmtId="0" fontId="0" fillId="0" borderId="0" xfId="0" applyFont="1" applyBorder="1" applyAlignment="1">
      <alignment horizontal="right" wrapText="1"/>
    </xf>
    <xf numFmtId="0" fontId="2" fillId="0" borderId="0" xfId="0" applyFont="1" applyBorder="1" applyAlignment="1">
      <alignment wrapText="1"/>
    </xf>
    <xf numFmtId="0" fontId="0" fillId="0" borderId="0" xfId="0" applyFont="1" applyFill="1" applyBorder="1" applyAlignment="1">
      <alignment horizontal="left" wrapText="1"/>
    </xf>
    <xf numFmtId="164" fontId="0" fillId="0" borderId="0" xfId="21" applyNumberFormat="1" applyFont="1" applyFill="1" applyAlignment="1">
      <alignment/>
    </xf>
    <xf numFmtId="0" fontId="5" fillId="0" borderId="0" xfId="20" applyFont="1" applyFill="1" applyBorder="1" applyAlignment="1">
      <alignment horizontal="right" wrapText="1"/>
      <protection/>
    </xf>
    <xf numFmtId="0" fontId="2" fillId="0" borderId="0" xfId="0" applyFont="1" applyFill="1" applyAlignment="1">
      <alignment/>
    </xf>
    <xf numFmtId="164" fontId="0" fillId="0" borderId="0" xfId="0" applyNumberFormat="1" applyFont="1" applyFill="1" applyAlignment="1">
      <alignment/>
    </xf>
    <xf numFmtId="9" fontId="0" fillId="0" borderId="0" xfId="0" applyNumberFormat="1" applyAlignment="1">
      <alignment/>
    </xf>
    <xf numFmtId="0" fontId="0" fillId="0" borderId="0" xfId="0" applyNumberFormat="1" applyFont="1" applyFill="1" applyAlignment="1">
      <alignment/>
    </xf>
    <xf numFmtId="170" fontId="0" fillId="0" borderId="0" xfId="0" applyNumberFormat="1" applyAlignment="1">
      <alignment/>
    </xf>
    <xf numFmtId="9" fontId="0" fillId="0" borderId="0" xfId="21" applyAlignment="1">
      <alignment/>
    </xf>
    <xf numFmtId="1" fontId="0" fillId="0" borderId="0" xfId="0" applyNumberFormat="1" applyFont="1" applyFill="1" applyAlignment="1">
      <alignment horizontal="right"/>
    </xf>
    <xf numFmtId="0" fontId="1" fillId="0" borderId="0" xfId="0" applyFont="1" applyBorder="1" applyAlignment="1">
      <alignment/>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21" applyNumberFormat="1" applyBorder="1" applyAlignment="1">
      <alignment/>
    </xf>
    <xf numFmtId="164" fontId="0" fillId="0" borderId="1" xfId="0" applyNumberFormat="1" applyBorder="1" applyAlignment="1">
      <alignment/>
    </xf>
    <xf numFmtId="3" fontId="0" fillId="0" borderId="1" xfId="0" applyNumberFormat="1" applyFont="1" applyFill="1" applyBorder="1" applyAlignment="1">
      <alignment/>
    </xf>
    <xf numFmtId="0" fontId="0" fillId="0" borderId="0" xfId="0" applyAlignment="1">
      <alignment/>
    </xf>
    <xf numFmtId="0" fontId="0" fillId="0" borderId="1" xfId="0" applyBorder="1" applyAlignment="1">
      <alignment/>
    </xf>
    <xf numFmtId="0" fontId="0" fillId="0" borderId="1" xfId="0" applyBorder="1" applyAlignment="1">
      <alignment horizontal="right"/>
    </xf>
    <xf numFmtId="0" fontId="0" fillId="0" borderId="0" xfId="0" applyBorder="1" applyAlignment="1">
      <alignment horizontal="right"/>
    </xf>
    <xf numFmtId="164" fontId="0" fillId="0" borderId="0" xfId="21" applyNumberFormat="1" applyBorder="1" applyAlignment="1">
      <alignment/>
    </xf>
    <xf numFmtId="171" fontId="0" fillId="0" borderId="1" xfId="0" applyNumberFormat="1" applyFont="1" applyFill="1" applyBorder="1" applyAlignment="1">
      <alignment/>
    </xf>
    <xf numFmtId="171" fontId="0" fillId="0" borderId="1" xfId="0" applyNumberFormat="1" applyBorder="1" applyAlignment="1">
      <alignment/>
    </xf>
    <xf numFmtId="0" fontId="0" fillId="0" borderId="0" xfId="0" applyBorder="1" applyAlignment="1">
      <alignment/>
    </xf>
    <xf numFmtId="3" fontId="0" fillId="0" borderId="0" xfId="0" applyNumberFormat="1" applyBorder="1" applyAlignment="1">
      <alignment/>
    </xf>
    <xf numFmtId="164" fontId="0" fillId="0" borderId="0" xfId="0" applyNumberFormat="1" applyBorder="1" applyAlignment="1">
      <alignment/>
    </xf>
    <xf numFmtId="3" fontId="0" fillId="0" borderId="1" xfId="0" applyNumberFormat="1" applyFont="1" applyFill="1" applyBorder="1" applyAlignment="1">
      <alignment horizontal="right"/>
    </xf>
    <xf numFmtId="0" fontId="0" fillId="0" borderId="0" xfId="0" applyBorder="1" applyAlignment="1">
      <alignment/>
    </xf>
    <xf numFmtId="0" fontId="0" fillId="0" borderId="2" xfId="0" applyBorder="1" applyAlignment="1">
      <alignment/>
    </xf>
    <xf numFmtId="6" fontId="0" fillId="0" borderId="3" xfId="0" applyNumberFormat="1" applyBorder="1" applyAlignment="1">
      <alignment horizontal="right"/>
    </xf>
    <xf numFmtId="6" fontId="0" fillId="0" borderId="0" xfId="0" applyNumberFormat="1" applyBorder="1" applyAlignment="1">
      <alignment horizontal="right"/>
    </xf>
    <xf numFmtId="0" fontId="0" fillId="0" borderId="3" xfId="0" applyBorder="1" applyAlignment="1">
      <alignment/>
    </xf>
    <xf numFmtId="0" fontId="0" fillId="0" borderId="1" xfId="0" applyBorder="1" applyAlignment="1">
      <alignment horizontal="right" wrapText="1"/>
    </xf>
    <xf numFmtId="164" fontId="0" fillId="0" borderId="1" xfId="0" applyNumberFormat="1" applyFill="1" applyBorder="1" applyAlignment="1">
      <alignment/>
    </xf>
    <xf numFmtId="164" fontId="1" fillId="0" borderId="0" xfId="0" applyNumberFormat="1" applyFont="1" applyAlignment="1">
      <alignment/>
    </xf>
    <xf numFmtId="164" fontId="0" fillId="0" borderId="1" xfId="21" applyNumberFormat="1" applyFont="1" applyFill="1" applyBorder="1" applyAlignment="1">
      <alignment horizontal="right"/>
    </xf>
    <xf numFmtId="0" fontId="1" fillId="0" borderId="0" xfId="0" applyFont="1" applyFill="1" applyAlignment="1">
      <alignment/>
    </xf>
    <xf numFmtId="0" fontId="0" fillId="0" borderId="0" xfId="0" applyAlignment="1">
      <alignment horizontal="left"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horizont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164" fontId="6" fillId="0" borderId="0" xfId="0" applyNumberFormat="1" applyFont="1" applyFill="1" applyAlignment="1">
      <alignment horizontal="left" wrapText="1"/>
    </xf>
    <xf numFmtId="0" fontId="6" fillId="0" borderId="0" xfId="0" applyFont="1" applyFill="1" applyAlignment="1">
      <alignment horizontal="left" wrapText="1"/>
    </xf>
    <xf numFmtId="164" fontId="6" fillId="0" borderId="0" xfId="0" applyNumberFormat="1" applyFont="1" applyFill="1" applyAlignment="1">
      <alignment horizontal="center"/>
    </xf>
    <xf numFmtId="0" fontId="6" fillId="0" borderId="0" xfId="0" applyFont="1" applyFill="1" applyAlignment="1">
      <alignment wrapText="1"/>
    </xf>
    <xf numFmtId="0" fontId="6" fillId="0" borderId="0" xfId="0" applyFont="1" applyFill="1" applyAlignment="1">
      <alignment wrapText="1"/>
    </xf>
    <xf numFmtId="0" fontId="0" fillId="0" borderId="1" xfId="0" applyFont="1" applyFill="1" applyBorder="1" applyAlignment="1">
      <alignment horizontal="left" wrapText="1"/>
    </xf>
    <xf numFmtId="0" fontId="7" fillId="0" borderId="0" xfId="0" applyFont="1" applyAlignment="1">
      <alignment horizontal="right"/>
    </xf>
    <xf numFmtId="164" fontId="0" fillId="0" borderId="1" xfId="21" applyNumberFormat="1" applyFont="1" applyFill="1" applyBorder="1" applyAlignment="1">
      <alignment/>
    </xf>
    <xf numFmtId="0" fontId="11" fillId="0" borderId="0" xfId="0" applyFont="1" applyAlignment="1">
      <alignment horizontal="left" wrapText="1"/>
    </xf>
    <xf numFmtId="0" fontId="12" fillId="0" borderId="0" xfId="0" applyFont="1" applyAlignment="1">
      <alignment horizontal="left" wrapText="1"/>
    </xf>
  </cellXfs>
  <cellStyles count="8">
    <cellStyle name="Normal" xfId="0"/>
    <cellStyle name="Comma" xfId="15"/>
    <cellStyle name="Comma [0]" xfId="16"/>
    <cellStyle name="Currency" xfId="17"/>
    <cellStyle name="Currency [0]" xfId="18"/>
    <cellStyle name="Hyperlink" xfId="19"/>
    <cellStyle name="Normal_Sheet4"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CSS/CON vs Hartford</a:t>
            </a:r>
          </a:p>
        </c:rich>
      </c:tx>
      <c:layout/>
      <c:spPr>
        <a:noFill/>
        <a:ln>
          <a:noFill/>
        </a:ln>
      </c:spPr>
    </c:title>
    <c:plotArea>
      <c:layout>
        <c:manualLayout>
          <c:xMode val="edge"/>
          <c:yMode val="edge"/>
          <c:x val="0.01125"/>
          <c:y val="0.104"/>
          <c:w val="0.85425"/>
          <c:h val="0.87925"/>
        </c:manualLayout>
      </c:layout>
      <c:barChart>
        <c:barDir val="col"/>
        <c:grouping val="clustered"/>
        <c:varyColors val="0"/>
        <c:ser>
          <c:idx val="0"/>
          <c:order val="0"/>
          <c:tx>
            <c:strRef>
              <c:f>Tables!$A$38</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Tables!$A$10:$A$13</c:f>
              <c:strCache>
                <c:ptCount val="4"/>
                <c:pt idx="0">
                  <c:v>0-19 years</c:v>
                </c:pt>
                <c:pt idx="1">
                  <c:v>20-34 years</c:v>
                </c:pt>
                <c:pt idx="2">
                  <c:v>35-64 years</c:v>
                </c:pt>
                <c:pt idx="3">
                  <c:v>65+ years</c:v>
                </c:pt>
              </c:strCache>
            </c:strRef>
          </c:cat>
          <c:val>
            <c:numRef>
              <c:f>Tables!$C$10:$C$13</c:f>
              <c:numCache>
                <c:ptCount val="4"/>
                <c:pt idx="0">
                  <c:v>0.31283803017364076</c:v>
                </c:pt>
                <c:pt idx="1">
                  <c:v>0.2550526615428409</c:v>
                </c:pt>
                <c:pt idx="2">
                  <c:v>0.31653857102191857</c:v>
                </c:pt>
                <c:pt idx="3">
                  <c:v>0.11557073726159978</c:v>
                </c:pt>
              </c:numCache>
            </c:numRef>
          </c:val>
        </c:ser>
        <c:ser>
          <c:idx val="1"/>
          <c:order val="1"/>
          <c:tx>
            <c:strRef>
              <c:f>Tables!$A$39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Tables!$E$10:$E$13</c:f>
              <c:numCache>
                <c:ptCount val="4"/>
                <c:pt idx="0">
                  <c:v>0.339</c:v>
                </c:pt>
                <c:pt idx="1">
                  <c:v>0.243</c:v>
                </c:pt>
                <c:pt idx="2">
                  <c:v>0.324</c:v>
                </c:pt>
                <c:pt idx="3">
                  <c:v>0.095</c:v>
                </c:pt>
              </c:numCache>
            </c:numRef>
          </c:val>
        </c:ser>
        <c:axId val="21540156"/>
        <c:axId val="59643677"/>
      </c:barChart>
      <c:catAx>
        <c:axId val="21540156"/>
        <c:scaling>
          <c:orientation val="minMax"/>
        </c:scaling>
        <c:axPos val="b"/>
        <c:delete val="0"/>
        <c:numFmt formatCode="General" sourceLinked="1"/>
        <c:majorTickMark val="out"/>
        <c:minorTickMark val="none"/>
        <c:tickLblPos val="nextTo"/>
        <c:crossAx val="59643677"/>
        <c:crosses val="autoZero"/>
        <c:auto val="1"/>
        <c:lblOffset val="100"/>
        <c:noMultiLvlLbl val="0"/>
      </c:catAx>
      <c:valAx>
        <c:axId val="59643677"/>
        <c:scaling>
          <c:orientation val="minMax"/>
        </c:scaling>
        <c:axPos val="l"/>
        <c:majorGridlines/>
        <c:delete val="0"/>
        <c:numFmt formatCode="General" sourceLinked="1"/>
        <c:majorTickMark val="out"/>
        <c:minorTickMark val="none"/>
        <c:tickLblPos val="nextTo"/>
        <c:crossAx val="21540156"/>
        <c:crossesAt val="1"/>
        <c:crossBetween val="between"/>
        <c:dispUnits/>
      </c:valAx>
      <c:spPr>
        <a:solidFill>
          <a:srgbClr val="FFFFFF"/>
        </a:solidFill>
        <a:ln w="12700">
          <a:solidFill>
            <a:srgbClr val="808080"/>
          </a:solidFill>
        </a:ln>
      </c:spPr>
    </c:plotArea>
    <c:legend>
      <c:legendPos val="r"/>
      <c:layout>
        <c:manualLayout>
          <c:xMode val="edge"/>
          <c:yMode val="edge"/>
          <c:x val="0.86475"/>
          <c:y val="0.493"/>
          <c:w val="0.132"/>
          <c:h val="0.066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CSS/CON vs Hartford</a:t>
            </a:r>
          </a:p>
        </c:rich>
      </c:tx>
      <c:layout/>
      <c:spPr>
        <a:noFill/>
        <a:ln>
          <a:noFill/>
        </a:ln>
      </c:spPr>
    </c:title>
    <c:plotArea>
      <c:layout>
        <c:manualLayout>
          <c:xMode val="edge"/>
          <c:yMode val="edge"/>
          <c:x val="0.01125"/>
          <c:y val="0.104"/>
          <c:w val="0.85425"/>
          <c:h val="0.87925"/>
        </c:manualLayout>
      </c:layout>
      <c:barChart>
        <c:barDir val="col"/>
        <c:grouping val="clustered"/>
        <c:varyColors val="0"/>
        <c:ser>
          <c:idx val="0"/>
          <c:order val="0"/>
          <c:tx>
            <c:strRef>
              <c:f>Tables!$A$38</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Tables!$A$22:$A$23</c:f>
              <c:strCache>
                <c:ptCount val="2"/>
                <c:pt idx="0">
                  <c:v>Male</c:v>
                </c:pt>
                <c:pt idx="1">
                  <c:v>Female</c:v>
                </c:pt>
              </c:strCache>
            </c:strRef>
          </c:cat>
          <c:val>
            <c:numRef>
              <c:f>Tables!$C$22:$C$23</c:f>
              <c:numCache>
                <c:ptCount val="2"/>
                <c:pt idx="0">
                  <c:v>0.5007116424708227</c:v>
                </c:pt>
                <c:pt idx="1">
                  <c:v>0.49928835752917733</c:v>
                </c:pt>
              </c:numCache>
            </c:numRef>
          </c:val>
        </c:ser>
        <c:ser>
          <c:idx val="1"/>
          <c:order val="1"/>
          <c:tx>
            <c:strRef>
              <c:f>Tables!$A$39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Tables!$E$22:$E$23</c:f>
              <c:numCache>
                <c:ptCount val="2"/>
                <c:pt idx="0">
                  <c:v>0.478</c:v>
                </c:pt>
                <c:pt idx="1">
                  <c:v>0.522</c:v>
                </c:pt>
              </c:numCache>
            </c:numRef>
          </c:val>
        </c:ser>
        <c:axId val="67031046"/>
        <c:axId val="66408503"/>
      </c:barChart>
      <c:catAx>
        <c:axId val="67031046"/>
        <c:scaling>
          <c:orientation val="minMax"/>
        </c:scaling>
        <c:axPos val="b"/>
        <c:delete val="0"/>
        <c:numFmt formatCode="General" sourceLinked="1"/>
        <c:majorTickMark val="out"/>
        <c:minorTickMark val="none"/>
        <c:tickLblPos val="nextTo"/>
        <c:crossAx val="66408503"/>
        <c:crosses val="autoZero"/>
        <c:auto val="1"/>
        <c:lblOffset val="100"/>
        <c:noMultiLvlLbl val="0"/>
      </c:catAx>
      <c:valAx>
        <c:axId val="66408503"/>
        <c:scaling>
          <c:orientation val="minMax"/>
        </c:scaling>
        <c:axPos val="l"/>
        <c:majorGridlines/>
        <c:delete val="0"/>
        <c:numFmt formatCode="General" sourceLinked="1"/>
        <c:majorTickMark val="out"/>
        <c:minorTickMark val="none"/>
        <c:tickLblPos val="nextTo"/>
        <c:crossAx val="67031046"/>
        <c:crossesAt val="1"/>
        <c:crossBetween val="between"/>
        <c:dispUnits/>
      </c:valAx>
      <c:spPr>
        <a:solidFill>
          <a:srgbClr val="FFFFFF"/>
        </a:solidFill>
        <a:ln w="12700">
          <a:solidFill>
            <a:srgbClr val="808080"/>
          </a:solidFill>
        </a:ln>
      </c:spPr>
    </c:plotArea>
    <c:legend>
      <c:legendPos val="r"/>
      <c:layout>
        <c:manualLayout>
          <c:xMode val="edge"/>
          <c:yMode val="edge"/>
          <c:x val="0.86375"/>
          <c:y val="0.493"/>
          <c:w val="0.132"/>
          <c:h val="0.066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Race/Ethnicity, CSS/CON vs Hartford</a:t>
            </a:r>
          </a:p>
        </c:rich>
      </c:tx>
      <c:layout/>
      <c:spPr>
        <a:noFill/>
        <a:ln>
          <a:noFill/>
        </a:ln>
      </c:spPr>
    </c:title>
    <c:plotArea>
      <c:layout>
        <c:manualLayout>
          <c:xMode val="edge"/>
          <c:yMode val="edge"/>
          <c:x val="0.01125"/>
          <c:y val="0.104"/>
          <c:w val="0.85425"/>
          <c:h val="0.87925"/>
        </c:manualLayout>
      </c:layout>
      <c:barChart>
        <c:barDir val="col"/>
        <c:grouping val="clustered"/>
        <c:varyColors val="0"/>
        <c:ser>
          <c:idx val="0"/>
          <c:order val="0"/>
          <c:tx>
            <c:strRef>
              <c:f>Tables!$A$38</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Tables!$A$29:$A$33</c:f>
              <c:strCache>
                <c:ptCount val="4"/>
                <c:pt idx="0">
                  <c:v>Hispanic</c:v>
                </c:pt>
                <c:pt idx="1">
                  <c:v>Black, non-Hispanic</c:v>
                </c:pt>
                <c:pt idx="2">
                  <c:v>White, non-Hispanic</c:v>
                </c:pt>
                <c:pt idx="3">
                  <c:v>Other Race, non-Hispanic</c:v>
                </c:pt>
              </c:strCache>
            </c:strRef>
          </c:cat>
          <c:val>
            <c:numRef>
              <c:f>Tables!$C$29:$C$32</c:f>
              <c:numCache>
                <c:ptCount val="4"/>
                <c:pt idx="0">
                  <c:v>0.525192143467122</c:v>
                </c:pt>
                <c:pt idx="1">
                  <c:v>0.25676060347281526</c:v>
                </c:pt>
                <c:pt idx="2">
                  <c:v>0.17136350697409622</c:v>
                </c:pt>
                <c:pt idx="3">
                  <c:v>0.04668374608596641</c:v>
                </c:pt>
              </c:numCache>
            </c:numRef>
          </c:val>
        </c:ser>
        <c:ser>
          <c:idx val="1"/>
          <c:order val="1"/>
          <c:tx>
            <c:strRef>
              <c:f>Tables!$A$39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Tables!$A$29:$A$33</c:f>
              <c:strCache>
                <c:ptCount val="4"/>
                <c:pt idx="0">
                  <c:v>Hispanic</c:v>
                </c:pt>
                <c:pt idx="1">
                  <c:v>Black, non-Hispanic</c:v>
                </c:pt>
                <c:pt idx="2">
                  <c:v>White, non-Hispanic</c:v>
                </c:pt>
                <c:pt idx="3">
                  <c:v>Other Race, non-Hispanic</c:v>
                </c:pt>
              </c:strCache>
            </c:strRef>
          </c:cat>
          <c:val>
            <c:numRef>
              <c:f>Tables!$E$29:$E$32</c:f>
              <c:numCache>
                <c:ptCount val="4"/>
                <c:pt idx="0">
                  <c:v>0.406</c:v>
                </c:pt>
                <c:pt idx="1">
                  <c:v>0.381</c:v>
                </c:pt>
                <c:pt idx="2">
                  <c:v>0.188</c:v>
                </c:pt>
                <c:pt idx="3">
                  <c:v>0.025</c:v>
                </c:pt>
              </c:numCache>
            </c:numRef>
          </c:val>
        </c:ser>
        <c:axId val="60805616"/>
        <c:axId val="10379633"/>
      </c:barChart>
      <c:catAx>
        <c:axId val="60805616"/>
        <c:scaling>
          <c:orientation val="minMax"/>
        </c:scaling>
        <c:axPos val="b"/>
        <c:delete val="0"/>
        <c:numFmt formatCode="General" sourceLinked="1"/>
        <c:majorTickMark val="out"/>
        <c:minorTickMark val="none"/>
        <c:tickLblPos val="nextTo"/>
        <c:crossAx val="10379633"/>
        <c:crosses val="autoZero"/>
        <c:auto val="1"/>
        <c:lblOffset val="100"/>
        <c:noMultiLvlLbl val="0"/>
      </c:catAx>
      <c:valAx>
        <c:axId val="10379633"/>
        <c:scaling>
          <c:orientation val="minMax"/>
        </c:scaling>
        <c:axPos val="l"/>
        <c:majorGridlines/>
        <c:delete val="0"/>
        <c:numFmt formatCode="General" sourceLinked="1"/>
        <c:majorTickMark val="out"/>
        <c:minorTickMark val="none"/>
        <c:tickLblPos val="nextTo"/>
        <c:crossAx val="60805616"/>
        <c:crossesAt val="1"/>
        <c:crossBetween val="between"/>
        <c:dispUnits/>
      </c:valAx>
      <c:spPr>
        <a:solidFill>
          <a:srgbClr val="FFFFFF"/>
        </a:solidFill>
        <a:ln w="12700">
          <a:solidFill>
            <a:srgbClr val="808080"/>
          </a:solidFill>
        </a:ln>
      </c:spPr>
    </c:plotArea>
    <c:legend>
      <c:legendPos val="r"/>
      <c:layout>
        <c:manualLayout>
          <c:xMode val="edge"/>
          <c:yMode val="edge"/>
          <c:x val="0.86725"/>
          <c:y val="0.493"/>
          <c:w val="0.1285"/>
          <c:h val="0.066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CSS/CON vs. Hartford</a:t>
            </a:r>
          </a:p>
        </c:rich>
      </c:tx>
      <c:layout/>
      <c:spPr>
        <a:noFill/>
        <a:ln>
          <a:noFill/>
        </a:ln>
      </c:spPr>
    </c:title>
    <c:plotArea>
      <c:layout/>
      <c:barChart>
        <c:barDir val="col"/>
        <c:grouping val="clustered"/>
        <c:varyColors val="0"/>
        <c:ser>
          <c:idx val="0"/>
          <c:order val="0"/>
          <c:tx>
            <c:strRef>
              <c:f>Tables!$A$38</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Tables!$B$37</c:f>
              <c:strCache>
                <c:ptCount val="1"/>
                <c:pt idx="0">
                  <c:v>2000 Median Household Income</c:v>
                </c:pt>
              </c:strCache>
            </c:strRef>
          </c:cat>
          <c:val>
            <c:numRef>
              <c:f>Tables!$B$38</c:f>
              <c:numCache>
                <c:ptCount val="1"/>
                <c:pt idx="0">
                  <c:v>16329</c:v>
                </c:pt>
              </c:numCache>
            </c:numRef>
          </c:val>
        </c:ser>
        <c:ser>
          <c:idx val="1"/>
          <c:order val="1"/>
          <c:tx>
            <c:strRef>
              <c:f>Tables!$A$39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Tables!$B$37</c:f>
              <c:strCache>
                <c:ptCount val="1"/>
                <c:pt idx="0">
                  <c:v>2000 Median Household Income</c:v>
                </c:pt>
              </c:strCache>
            </c:strRef>
          </c:cat>
          <c:val>
            <c:numRef>
              <c:f>Tables!$B$39</c:f>
              <c:numCache>
                <c:ptCount val="1"/>
                <c:pt idx="0">
                  <c:v>25150</c:v>
                </c:pt>
              </c:numCache>
            </c:numRef>
          </c:val>
        </c:ser>
        <c:axId val="26307834"/>
        <c:axId val="35443915"/>
      </c:barChart>
      <c:catAx>
        <c:axId val="26307834"/>
        <c:scaling>
          <c:orientation val="minMax"/>
        </c:scaling>
        <c:axPos val="b"/>
        <c:delete val="0"/>
        <c:numFmt formatCode="General" sourceLinked="1"/>
        <c:majorTickMark val="out"/>
        <c:minorTickMark val="none"/>
        <c:tickLblPos val="nextTo"/>
        <c:crossAx val="35443915"/>
        <c:crosses val="autoZero"/>
        <c:auto val="1"/>
        <c:lblOffset val="100"/>
        <c:noMultiLvlLbl val="0"/>
      </c:catAx>
      <c:valAx>
        <c:axId val="35443915"/>
        <c:scaling>
          <c:orientation val="minMax"/>
        </c:scaling>
        <c:axPos val="l"/>
        <c:majorGridlines/>
        <c:delete val="0"/>
        <c:numFmt formatCode="General" sourceLinked="1"/>
        <c:majorTickMark val="out"/>
        <c:minorTickMark val="none"/>
        <c:tickLblPos val="nextTo"/>
        <c:crossAx val="2630783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 Adults Aged 25+, CSS/CON vs. Hartford</a:t>
            </a:r>
          </a:p>
        </c:rich>
      </c:tx>
      <c:layout/>
      <c:spPr>
        <a:noFill/>
        <a:ln>
          <a:noFill/>
        </a:ln>
      </c:spPr>
    </c:title>
    <c:plotArea>
      <c:layout/>
      <c:barChart>
        <c:barDir val="col"/>
        <c:grouping val="clustered"/>
        <c:varyColors val="0"/>
        <c:ser>
          <c:idx val="1"/>
          <c:order val="0"/>
          <c:tx>
            <c:strRef>
              <c:f>Tables!$A$45</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Tables!$B$43:$G$43</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Tables!$B$45:$G$45</c:f>
              <c:numCache>
                <c:ptCount val="6"/>
                <c:pt idx="0">
                  <c:v>0.2164804469273743</c:v>
                </c:pt>
                <c:pt idx="1">
                  <c:v>0.2914338919925512</c:v>
                </c:pt>
                <c:pt idx="2">
                  <c:v>0.2639664804469274</c:v>
                </c:pt>
                <c:pt idx="3">
                  <c:v>0.0972998137802607</c:v>
                </c:pt>
                <c:pt idx="4">
                  <c:v>0.040502793296089384</c:v>
                </c:pt>
                <c:pt idx="5">
                  <c:v>0.09031657355679702</c:v>
                </c:pt>
              </c:numCache>
            </c:numRef>
          </c:val>
        </c:ser>
        <c:ser>
          <c:idx val="0"/>
          <c:order val="1"/>
          <c:tx>
            <c:strRef>
              <c:f>Tables!$A$44</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Tables!$B$43:$G$43</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Tables!$B$44:$G$44</c:f>
              <c:numCache>
                <c:ptCount val="6"/>
                <c:pt idx="0">
                  <c:v>0.165</c:v>
                </c:pt>
                <c:pt idx="1">
                  <c:v>0.226</c:v>
                </c:pt>
                <c:pt idx="2">
                  <c:v>0.304</c:v>
                </c:pt>
                <c:pt idx="3">
                  <c:v>0.142</c:v>
                </c:pt>
                <c:pt idx="4">
                  <c:v>0.038</c:v>
                </c:pt>
                <c:pt idx="5">
                  <c:v>0.124</c:v>
                </c:pt>
              </c:numCache>
            </c:numRef>
          </c:val>
        </c:ser>
        <c:axId val="50559780"/>
        <c:axId val="52384837"/>
      </c:barChart>
      <c:catAx>
        <c:axId val="50559780"/>
        <c:scaling>
          <c:orientation val="minMax"/>
        </c:scaling>
        <c:axPos val="b"/>
        <c:delete val="0"/>
        <c:numFmt formatCode="General" sourceLinked="1"/>
        <c:majorTickMark val="out"/>
        <c:minorTickMark val="none"/>
        <c:tickLblPos val="nextTo"/>
        <c:crossAx val="52384837"/>
        <c:crosses val="autoZero"/>
        <c:auto val="1"/>
        <c:lblOffset val="100"/>
        <c:noMultiLvlLbl val="0"/>
      </c:catAx>
      <c:valAx>
        <c:axId val="52384837"/>
        <c:scaling>
          <c:orientation val="minMax"/>
        </c:scaling>
        <c:axPos val="l"/>
        <c:majorGridlines/>
        <c:delete val="0"/>
        <c:numFmt formatCode="General" sourceLinked="1"/>
        <c:majorTickMark val="out"/>
        <c:minorTickMark val="none"/>
        <c:tickLblPos val="nextTo"/>
        <c:crossAx val="5055978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Families, CSS/CON vs. Hartford</a:t>
            </a:r>
          </a:p>
        </c:rich>
      </c:tx>
      <c:layout/>
      <c:spPr>
        <a:noFill/>
        <a:ln>
          <a:noFill/>
        </a:ln>
      </c:spPr>
    </c:title>
    <c:plotArea>
      <c:layout>
        <c:manualLayout>
          <c:xMode val="edge"/>
          <c:yMode val="edge"/>
          <c:x val="0.01125"/>
          <c:y val="0.104"/>
          <c:w val="0.85425"/>
          <c:h val="0.87925"/>
        </c:manualLayout>
      </c:layout>
      <c:barChart>
        <c:barDir val="col"/>
        <c:grouping val="clustered"/>
        <c:varyColors val="0"/>
        <c:ser>
          <c:idx val="0"/>
          <c:order val="0"/>
          <c:tx>
            <c:strRef>
              <c:f>Tables!$C$55</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Tables!$A$56:$B$60</c:f>
              <c:multiLvlStrCache>
                <c:ptCount val="5"/>
                <c:lvl>
                  <c:pt idx="0">
                    <c:v>% Single female householder with children</c:v>
                  </c:pt>
                  <c:pt idx="1">
                    <c:v>% Single male householder with children</c:v>
                  </c:pt>
                  <c:pt idx="2">
                    <c:v>% Single female householder no children present</c:v>
                  </c:pt>
                  <c:pt idx="3">
                    <c:v>% Single male householder no children present</c:v>
                  </c:pt>
                  <c:pt idx="4">
                    <c:v>% Other families with and without children present</c:v>
                  </c:pt>
                </c:lvl>
              </c:multiLvlStrCache>
            </c:multiLvlStrRef>
          </c:cat>
          <c:val>
            <c:numRef>
              <c:f>Tables!$C$56:$C$60</c:f>
              <c:numCache>
                <c:ptCount val="5"/>
                <c:pt idx="0">
                  <c:v>0.41544607190412786</c:v>
                </c:pt>
                <c:pt idx="1">
                  <c:v>0.045272969374167776</c:v>
                </c:pt>
                <c:pt idx="2">
                  <c:v>0.170439414114514</c:v>
                </c:pt>
                <c:pt idx="3">
                  <c:v>0.04660452729693742</c:v>
                </c:pt>
                <c:pt idx="4">
                  <c:v>0.322237017310253</c:v>
                </c:pt>
              </c:numCache>
            </c:numRef>
          </c:val>
        </c:ser>
        <c:ser>
          <c:idx val="1"/>
          <c:order val="1"/>
          <c:tx>
            <c:strRef>
              <c:f>Tables!$D$55</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Tables!$A$56:$B$60</c:f>
              <c:multiLvlStrCache>
                <c:ptCount val="5"/>
                <c:lvl>
                  <c:pt idx="0">
                    <c:v>% Single female householder with children</c:v>
                  </c:pt>
                  <c:pt idx="1">
                    <c:v>% Single male householder with children</c:v>
                  </c:pt>
                  <c:pt idx="2">
                    <c:v>% Single female householder no children present</c:v>
                  </c:pt>
                  <c:pt idx="3">
                    <c:v>% Single male householder no children present</c:v>
                  </c:pt>
                  <c:pt idx="4">
                    <c:v>% Other families with and without children present</c:v>
                  </c:pt>
                </c:lvl>
              </c:multiLvlStrCache>
            </c:multiLvlStrRef>
          </c:cat>
          <c:val>
            <c:numRef>
              <c:f>Tables!$D$56:$D$60</c:f>
              <c:numCache>
                <c:ptCount val="5"/>
                <c:pt idx="0">
                  <c:v>0.34364186063453905</c:v>
                </c:pt>
                <c:pt idx="1">
                  <c:v>0.05179761774669435</c:v>
                </c:pt>
                <c:pt idx="2">
                  <c:v>0.15043893199286051</c:v>
                </c:pt>
                <c:pt idx="3">
                  <c:v>0.04458529122500273</c:v>
                </c:pt>
                <c:pt idx="4">
                  <c:v>0.2256948238808145</c:v>
                </c:pt>
              </c:numCache>
            </c:numRef>
          </c:val>
        </c:ser>
        <c:axId val="1701486"/>
        <c:axId val="15313375"/>
      </c:barChart>
      <c:catAx>
        <c:axId val="170148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313375"/>
        <c:crosses val="autoZero"/>
        <c:auto val="1"/>
        <c:lblOffset val="100"/>
        <c:noMultiLvlLbl val="0"/>
      </c:catAx>
      <c:valAx>
        <c:axId val="15313375"/>
        <c:scaling>
          <c:orientation val="minMax"/>
        </c:scaling>
        <c:axPos val="l"/>
        <c:majorGridlines/>
        <c:delete val="0"/>
        <c:numFmt formatCode="General" sourceLinked="1"/>
        <c:majorTickMark val="out"/>
        <c:minorTickMark val="none"/>
        <c:tickLblPos val="nextTo"/>
        <c:crossAx val="1701486"/>
        <c:crossesAt val="1"/>
        <c:crossBetween val="between"/>
        <c:dispUnits/>
      </c:valAx>
      <c:spPr>
        <a:solidFill>
          <a:srgbClr val="FFFFFF"/>
        </a:solidFill>
        <a:ln w="12700">
          <a:solidFill>
            <a:srgbClr val="808080"/>
          </a:solidFill>
        </a:ln>
      </c:spPr>
    </c:plotArea>
    <c:legend>
      <c:legendPos val="r"/>
      <c:layout>
        <c:manualLayout>
          <c:xMode val="edge"/>
          <c:yMode val="edge"/>
          <c:x val="0.8665"/>
          <c:y val="0.475"/>
          <c:w val="0.1285"/>
          <c:h val="0.066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3"/>
  <sheetViews>
    <sheetView tabSelected="1" workbookViewId="0" topLeftCell="A1">
      <selection activeCell="A1" sqref="A1:F1"/>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1.8515625" style="0" customWidth="1"/>
    <col min="7" max="7" width="15.7109375" style="0" customWidth="1"/>
    <col min="8" max="8" width="13.28125" style="0" customWidth="1"/>
  </cols>
  <sheetData>
    <row r="1" spans="1:8" ht="12.75">
      <c r="A1" s="67" t="s">
        <v>144</v>
      </c>
      <c r="B1" s="68"/>
      <c r="C1" s="68"/>
      <c r="D1" s="68"/>
      <c r="E1" s="68"/>
      <c r="F1" s="69"/>
      <c r="G1" s="38"/>
      <c r="H1" s="38"/>
    </row>
    <row r="2" spans="1:7" ht="53.25" customHeight="1">
      <c r="A2" s="39" t="s">
        <v>89</v>
      </c>
      <c r="B2" s="39" t="s">
        <v>127</v>
      </c>
      <c r="C2" s="39" t="s">
        <v>145</v>
      </c>
      <c r="D2" s="39" t="s">
        <v>90</v>
      </c>
      <c r="E2" s="39" t="s">
        <v>91</v>
      </c>
      <c r="F2" s="39" t="s">
        <v>92</v>
      </c>
      <c r="G2" s="39" t="s">
        <v>122</v>
      </c>
    </row>
    <row r="3" spans="1:7" ht="12.75">
      <c r="A3" s="40">
        <v>1990</v>
      </c>
      <c r="B3" s="41">
        <v>4501</v>
      </c>
      <c r="C3" s="41"/>
      <c r="D3" s="41">
        <v>139739</v>
      </c>
      <c r="E3" s="41">
        <v>3347</v>
      </c>
      <c r="F3" s="43">
        <v>0.025</v>
      </c>
      <c r="G3" s="42">
        <v>0.0322100487337107</v>
      </c>
    </row>
    <row r="4" spans="1:7" ht="12.75">
      <c r="A4" s="40">
        <v>2000</v>
      </c>
      <c r="B4" s="44">
        <v>3513</v>
      </c>
      <c r="C4" s="81">
        <v>-0.21950677627194</v>
      </c>
      <c r="D4" s="41">
        <v>124121</v>
      </c>
      <c r="E4" s="41">
        <v>-15618</v>
      </c>
      <c r="F4" s="43">
        <v>-0.126</v>
      </c>
      <c r="G4" s="42">
        <f>B4/D4</f>
        <v>0.02830302688505571</v>
      </c>
    </row>
    <row r="5" ht="12.75">
      <c r="A5" t="s">
        <v>129</v>
      </c>
    </row>
    <row r="6" spans="1:7" ht="12.75">
      <c r="A6" s="66"/>
      <c r="B6" s="66"/>
      <c r="C6" s="66"/>
      <c r="D6" s="66"/>
      <c r="E6" s="66"/>
      <c r="F6" s="66"/>
      <c r="G6" s="66"/>
    </row>
    <row r="7" ht="12.75">
      <c r="A7" s="45"/>
    </row>
    <row r="8" spans="1:5" ht="12.75">
      <c r="A8" s="70" t="s">
        <v>93</v>
      </c>
      <c r="B8" s="70"/>
      <c r="C8" s="70"/>
      <c r="D8" s="70"/>
      <c r="E8" s="70"/>
    </row>
    <row r="9" spans="1:5" ht="51">
      <c r="A9" s="46"/>
      <c r="B9" s="39" t="s">
        <v>123</v>
      </c>
      <c r="C9" s="39" t="s">
        <v>124</v>
      </c>
      <c r="D9" s="39" t="s">
        <v>94</v>
      </c>
      <c r="E9" s="39" t="s">
        <v>95</v>
      </c>
    </row>
    <row r="10" spans="1:5" ht="12.75">
      <c r="A10" s="47" t="s">
        <v>96</v>
      </c>
      <c r="B10" s="44">
        <v>1099</v>
      </c>
      <c r="C10" s="42">
        <f>B10/B4</f>
        <v>0.31283803017364076</v>
      </c>
      <c r="D10" s="41">
        <v>41162</v>
      </c>
      <c r="E10" s="42">
        <v>0.339</v>
      </c>
    </row>
    <row r="11" spans="1:5" ht="12.75">
      <c r="A11" s="48" t="s">
        <v>97</v>
      </c>
      <c r="B11" s="44">
        <v>896</v>
      </c>
      <c r="C11" s="42">
        <f>B11/B4</f>
        <v>0.2550526615428409</v>
      </c>
      <c r="D11" s="41">
        <v>29490</v>
      </c>
      <c r="E11" s="43">
        <v>0.243</v>
      </c>
    </row>
    <row r="12" spans="1:5" ht="12.75">
      <c r="A12" s="48" t="s">
        <v>98</v>
      </c>
      <c r="B12" s="44">
        <v>1112</v>
      </c>
      <c r="C12" s="42">
        <f>B12/B4</f>
        <v>0.31653857102191857</v>
      </c>
      <c r="D12" s="41">
        <v>39338</v>
      </c>
      <c r="E12" s="43">
        <v>0.324</v>
      </c>
    </row>
    <row r="13" spans="1:8" ht="12.75">
      <c r="A13" s="48" t="s">
        <v>99</v>
      </c>
      <c r="B13" s="44">
        <v>406</v>
      </c>
      <c r="C13" s="42">
        <f>B13/B4</f>
        <v>0.11557073726159978</v>
      </c>
      <c r="D13" s="41">
        <v>11588</v>
      </c>
      <c r="E13" s="43">
        <v>0.095</v>
      </c>
      <c r="G13" s="80"/>
      <c r="H13" s="80"/>
    </row>
    <row r="14" spans="1:3" ht="12.75">
      <c r="A14" s="48"/>
      <c r="B14" s="10"/>
      <c r="C14" s="49"/>
    </row>
    <row r="15" spans="1:5" ht="12.75">
      <c r="A15" s="48"/>
      <c r="B15" s="44" t="s">
        <v>0</v>
      </c>
      <c r="C15" s="49"/>
      <c r="D15" s="41" t="s">
        <v>1</v>
      </c>
      <c r="E15" s="49"/>
    </row>
    <row r="16" spans="1:5" ht="12.75">
      <c r="A16" s="47" t="s">
        <v>100</v>
      </c>
      <c r="B16" s="50">
        <v>32.3</v>
      </c>
      <c r="C16" s="49"/>
      <c r="D16" s="51">
        <v>28.3</v>
      </c>
      <c r="E16" s="49"/>
    </row>
    <row r="17" spans="1:3" ht="12.75">
      <c r="A17" t="s">
        <v>101</v>
      </c>
      <c r="B17" s="10"/>
      <c r="C17" s="17"/>
    </row>
    <row r="20" spans="1:5" ht="12.75">
      <c r="A20" s="70" t="s">
        <v>102</v>
      </c>
      <c r="B20" s="70"/>
      <c r="C20" s="70"/>
      <c r="D20" s="70"/>
      <c r="E20" s="70"/>
    </row>
    <row r="21" spans="1:5" ht="38.25">
      <c r="A21" s="40"/>
      <c r="B21" s="39" t="s">
        <v>125</v>
      </c>
      <c r="C21" s="39" t="s">
        <v>126</v>
      </c>
      <c r="D21" s="39" t="s">
        <v>103</v>
      </c>
      <c r="E21" s="39" t="s">
        <v>104</v>
      </c>
    </row>
    <row r="22" spans="1:5" ht="12.75">
      <c r="A22" s="47" t="s">
        <v>105</v>
      </c>
      <c r="B22" s="44">
        <v>1759</v>
      </c>
      <c r="C22" s="42">
        <f>B22/B4</f>
        <v>0.5007116424708227</v>
      </c>
      <c r="D22" s="41">
        <v>58071</v>
      </c>
      <c r="E22" s="43">
        <v>0.478</v>
      </c>
    </row>
    <row r="23" spans="1:5" ht="12.75">
      <c r="A23" s="47" t="s">
        <v>106</v>
      </c>
      <c r="B23" s="44">
        <v>1754</v>
      </c>
      <c r="C23" s="42">
        <f>B23/B4</f>
        <v>0.49928835752917733</v>
      </c>
      <c r="D23" s="41">
        <v>63507</v>
      </c>
      <c r="E23" s="43">
        <v>0.522</v>
      </c>
    </row>
    <row r="24" spans="1:5" ht="12.75">
      <c r="A24" t="s">
        <v>101</v>
      </c>
      <c r="B24" s="52"/>
      <c r="C24" s="49"/>
      <c r="D24" s="53"/>
      <c r="E24" s="54"/>
    </row>
    <row r="27" spans="1:5" ht="12.75">
      <c r="A27" s="70" t="s">
        <v>107</v>
      </c>
      <c r="B27" s="70"/>
      <c r="C27" s="70"/>
      <c r="D27" s="70"/>
      <c r="E27" s="70"/>
    </row>
    <row r="28" spans="1:5" ht="38.25">
      <c r="A28" s="40"/>
      <c r="B28" s="39" t="s">
        <v>125</v>
      </c>
      <c r="C28" s="39" t="s">
        <v>126</v>
      </c>
      <c r="D28" s="39" t="s">
        <v>103</v>
      </c>
      <c r="E28" s="39" t="s">
        <v>104</v>
      </c>
    </row>
    <row r="29" spans="1:5" ht="14.25" customHeight="1">
      <c r="A29" s="39" t="s">
        <v>108</v>
      </c>
      <c r="B29" s="55">
        <v>1845</v>
      </c>
      <c r="C29" s="42">
        <v>0.525192143467122</v>
      </c>
      <c r="D29" s="41">
        <v>49361</v>
      </c>
      <c r="E29" s="43">
        <v>0.406</v>
      </c>
    </row>
    <row r="30" spans="1:5" ht="25.5">
      <c r="A30" s="39" t="s">
        <v>109</v>
      </c>
      <c r="B30" s="55">
        <v>902</v>
      </c>
      <c r="C30" s="42">
        <v>0.25676060347281526</v>
      </c>
      <c r="D30" s="41">
        <v>46321</v>
      </c>
      <c r="E30" s="43">
        <v>0.381</v>
      </c>
    </row>
    <row r="31" spans="1:5" ht="25.5">
      <c r="A31" s="39" t="s">
        <v>110</v>
      </c>
      <c r="B31" s="55">
        <v>602</v>
      </c>
      <c r="C31" s="42">
        <v>0.17136350697409622</v>
      </c>
      <c r="D31" s="41">
        <v>22857</v>
      </c>
      <c r="E31" s="43">
        <v>0.188</v>
      </c>
    </row>
    <row r="32" spans="1:5" ht="25.5">
      <c r="A32" s="39" t="s">
        <v>111</v>
      </c>
      <c r="B32" s="41">
        <v>164</v>
      </c>
      <c r="C32" s="42">
        <v>0.04668374608596641</v>
      </c>
      <c r="D32" s="41">
        <v>3039</v>
      </c>
      <c r="E32" s="43">
        <v>0.025</v>
      </c>
    </row>
    <row r="33" spans="1:3" ht="12.75">
      <c r="A33" t="s">
        <v>101</v>
      </c>
      <c r="B33" s="10"/>
      <c r="C33" s="17"/>
    </row>
    <row r="36" spans="1:4" ht="12.75">
      <c r="A36" s="67" t="s">
        <v>34</v>
      </c>
      <c r="B36" s="68"/>
      <c r="C36" s="38"/>
      <c r="D36" s="56"/>
    </row>
    <row r="37" spans="1:2" ht="12.75">
      <c r="A37" s="57"/>
      <c r="B37" s="57" t="s">
        <v>146</v>
      </c>
    </row>
    <row r="38" spans="1:4" ht="12.75">
      <c r="A38" s="40" t="s">
        <v>0</v>
      </c>
      <c r="B38" s="58">
        <v>16329</v>
      </c>
      <c r="D38" s="59"/>
    </row>
    <row r="39" spans="1:4" ht="12.75">
      <c r="A39" s="60" t="s">
        <v>112</v>
      </c>
      <c r="B39" s="58">
        <v>25150</v>
      </c>
      <c r="D39" s="59"/>
    </row>
    <row r="40" ht="12.75">
      <c r="A40" t="s">
        <v>101</v>
      </c>
    </row>
    <row r="42" spans="1:7" ht="12.75">
      <c r="A42" s="67" t="s">
        <v>113</v>
      </c>
      <c r="B42" s="68"/>
      <c r="C42" s="68"/>
      <c r="D42" s="68"/>
      <c r="E42" s="68"/>
      <c r="F42" s="68"/>
      <c r="G42" s="69"/>
    </row>
    <row r="43" spans="1:7" ht="51">
      <c r="A43" s="40"/>
      <c r="B43" s="61" t="s">
        <v>114</v>
      </c>
      <c r="C43" s="61" t="s">
        <v>115</v>
      </c>
      <c r="D43" s="61" t="s">
        <v>116</v>
      </c>
      <c r="E43" s="61" t="s">
        <v>117</v>
      </c>
      <c r="F43" s="61" t="s">
        <v>118</v>
      </c>
      <c r="G43" s="61" t="s">
        <v>119</v>
      </c>
    </row>
    <row r="44" spans="1:7" ht="12.75">
      <c r="A44" s="40" t="s">
        <v>1</v>
      </c>
      <c r="B44" s="43">
        <v>0.165</v>
      </c>
      <c r="C44" s="43">
        <v>0.226</v>
      </c>
      <c r="D44" s="43">
        <v>0.304</v>
      </c>
      <c r="E44" s="43">
        <v>0.142</v>
      </c>
      <c r="F44" s="43">
        <v>0.038</v>
      </c>
      <c r="G44" s="43">
        <v>0.124</v>
      </c>
    </row>
    <row r="45" spans="1:8" ht="12.75">
      <c r="A45" s="40" t="s">
        <v>0</v>
      </c>
      <c r="B45" s="43">
        <f>(152+313)/2148</f>
        <v>0.2164804469273743</v>
      </c>
      <c r="C45" s="43">
        <f>626/2148</f>
        <v>0.2914338919925512</v>
      </c>
      <c r="D45" s="43">
        <f>567/2148</f>
        <v>0.2639664804469274</v>
      </c>
      <c r="E45" s="43">
        <f>209/2148</f>
        <v>0.0972998137802607</v>
      </c>
      <c r="F45" s="43">
        <f>87/2148</f>
        <v>0.040502793296089384</v>
      </c>
      <c r="G45" s="43">
        <f>(103+91)/2148</f>
        <v>0.09031657355679702</v>
      </c>
      <c r="H45" s="17"/>
    </row>
    <row r="46" spans="1:7" ht="12.75">
      <c r="A46" s="71" t="s">
        <v>120</v>
      </c>
      <c r="B46" s="72"/>
      <c r="C46" s="72"/>
      <c r="D46" s="72"/>
      <c r="E46" s="72"/>
      <c r="F46" s="72"/>
      <c r="G46" s="73"/>
    </row>
    <row r="47" ht="12.75">
      <c r="A47" t="s">
        <v>101</v>
      </c>
    </row>
    <row r="49" spans="1:4" ht="12.75">
      <c r="A49" s="70" t="s">
        <v>121</v>
      </c>
      <c r="B49" s="70"/>
      <c r="C49" s="70"/>
      <c r="D49" s="45"/>
    </row>
    <row r="50" spans="1:3" ht="12.75">
      <c r="A50" s="40"/>
      <c r="B50" s="40">
        <v>1990</v>
      </c>
      <c r="C50" s="40">
        <v>2000</v>
      </c>
    </row>
    <row r="51" spans="1:3" ht="12.75">
      <c r="A51" s="40" t="s">
        <v>0</v>
      </c>
      <c r="B51" s="62"/>
      <c r="C51" s="62">
        <v>0.309</v>
      </c>
    </row>
    <row r="52" spans="1:3" ht="12.75">
      <c r="A52" s="40" t="s">
        <v>1</v>
      </c>
      <c r="B52" s="43">
        <v>0.107</v>
      </c>
      <c r="C52" s="43">
        <v>0.091</v>
      </c>
    </row>
    <row r="53" ht="12.75">
      <c r="A53" t="s">
        <v>101</v>
      </c>
    </row>
    <row r="55" spans="3:4" ht="12.75">
      <c r="C55" s="2" t="s">
        <v>0</v>
      </c>
      <c r="D55" s="63" t="s">
        <v>112</v>
      </c>
    </row>
    <row r="56" spans="1:4" ht="24.75" customHeight="1">
      <c r="A56" s="79" t="s">
        <v>17</v>
      </c>
      <c r="B56" s="79"/>
      <c r="C56" s="64">
        <v>0.41544607190412786</v>
      </c>
      <c r="D56" s="43">
        <v>0.34364186063453905</v>
      </c>
    </row>
    <row r="57" spans="1:4" ht="24.75" customHeight="1">
      <c r="A57" s="79" t="s">
        <v>18</v>
      </c>
      <c r="B57" s="79"/>
      <c r="C57" s="64">
        <v>0.045272969374167776</v>
      </c>
      <c r="D57" s="43">
        <v>0.05179761774669435</v>
      </c>
    </row>
    <row r="58" spans="1:4" ht="24.75" customHeight="1">
      <c r="A58" s="79" t="s">
        <v>20</v>
      </c>
      <c r="B58" s="79"/>
      <c r="C58" s="64">
        <v>0.170439414114514</v>
      </c>
      <c r="D58" s="43">
        <v>0.15043893199286051</v>
      </c>
    </row>
    <row r="59" spans="1:4" ht="25.5" customHeight="1">
      <c r="A59" s="79" t="s">
        <v>21</v>
      </c>
      <c r="B59" s="79"/>
      <c r="C59" s="64">
        <v>0.04660452729693742</v>
      </c>
      <c r="D59" s="43">
        <v>0.04458529122500273</v>
      </c>
    </row>
    <row r="60" spans="1:4" ht="27" customHeight="1">
      <c r="A60" s="79" t="s">
        <v>143</v>
      </c>
      <c r="B60" s="79"/>
      <c r="C60" s="64">
        <v>0.322237017310253</v>
      </c>
      <c r="D60" s="43">
        <v>0.2256948238808145</v>
      </c>
    </row>
    <row r="61" spans="3:4" ht="12.75">
      <c r="C61" s="15"/>
      <c r="D61" s="17"/>
    </row>
    <row r="63" spans="1:7" ht="40.5" customHeight="1">
      <c r="A63" s="82" t="s">
        <v>147</v>
      </c>
      <c r="B63" s="83"/>
      <c r="C63" s="83"/>
      <c r="D63" s="83"/>
      <c r="E63" s="83"/>
      <c r="F63" s="83"/>
      <c r="G63" s="83"/>
    </row>
  </sheetData>
  <mergeCells count="15">
    <mergeCell ref="A60:B60"/>
    <mergeCell ref="A56:B56"/>
    <mergeCell ref="A57:B57"/>
    <mergeCell ref="A58:B58"/>
    <mergeCell ref="A59:B59"/>
    <mergeCell ref="A63:G63"/>
    <mergeCell ref="A1:F1"/>
    <mergeCell ref="A6:G6"/>
    <mergeCell ref="A8:E8"/>
    <mergeCell ref="A20:E20"/>
    <mergeCell ref="A49:C49"/>
    <mergeCell ref="A27:E27"/>
    <mergeCell ref="A36:B36"/>
    <mergeCell ref="A42:G42"/>
    <mergeCell ref="A46:G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04"/>
  <sheetViews>
    <sheetView workbookViewId="0" topLeftCell="A1">
      <selection activeCell="B18" sqref="B18"/>
    </sheetView>
  </sheetViews>
  <sheetFormatPr defaultColWidth="9.140625" defaultRowHeight="12.75"/>
  <cols>
    <col min="1" max="1" width="49.421875" style="0" customWidth="1"/>
    <col min="2" max="2" width="13.28125" style="0" customWidth="1"/>
    <col min="3" max="3" width="10.421875" style="0" customWidth="1"/>
    <col min="4" max="4" width="10.421875" style="0" bestFit="1" customWidth="1"/>
    <col min="7" max="7" width="9.57421875" style="0" bestFit="1" customWidth="1"/>
  </cols>
  <sheetData>
    <row r="1" spans="1:4" ht="14.25">
      <c r="A1" s="65" t="s">
        <v>131</v>
      </c>
      <c r="B1" s="1" t="s">
        <v>0</v>
      </c>
      <c r="D1" s="2" t="s">
        <v>1</v>
      </c>
    </row>
    <row r="2" spans="1:2" ht="25.5">
      <c r="A2" s="3"/>
      <c r="B2" s="4" t="s">
        <v>130</v>
      </c>
    </row>
    <row r="3" spans="1:2" ht="12.75">
      <c r="A3" s="5" t="s">
        <v>2</v>
      </c>
      <c r="B3" s="4"/>
    </row>
    <row r="4" spans="1:4" ht="12.75">
      <c r="A4" t="s">
        <v>3</v>
      </c>
      <c r="B4" s="6">
        <v>3513</v>
      </c>
      <c r="D4" s="7">
        <v>121578</v>
      </c>
    </row>
    <row r="5" spans="1:4" ht="12.75">
      <c r="A5" s="8" t="s">
        <v>4</v>
      </c>
      <c r="B5" s="6">
        <v>1759</v>
      </c>
      <c r="D5" s="7">
        <v>57606</v>
      </c>
    </row>
    <row r="6" spans="1:4" ht="12.75">
      <c r="A6" s="8" t="s">
        <v>5</v>
      </c>
      <c r="B6" s="6">
        <v>1754</v>
      </c>
      <c r="D6" s="7">
        <v>63972</v>
      </c>
    </row>
    <row r="7" spans="1:4" ht="12.75">
      <c r="A7" s="9" t="s">
        <v>6</v>
      </c>
      <c r="B7" s="6">
        <v>1099</v>
      </c>
      <c r="D7" s="10">
        <v>41153</v>
      </c>
    </row>
    <row r="8" spans="1:4" ht="12.75">
      <c r="A8" s="9" t="s">
        <v>7</v>
      </c>
      <c r="B8" s="11">
        <f>B7/B4</f>
        <v>0.31283803017364076</v>
      </c>
      <c r="D8" s="12">
        <v>0.338</v>
      </c>
    </row>
    <row r="9" spans="1:4" ht="12.75">
      <c r="A9" s="9" t="s">
        <v>8</v>
      </c>
      <c r="B9" s="13">
        <v>297</v>
      </c>
      <c r="D9" s="10">
        <v>12226</v>
      </c>
    </row>
    <row r="10" spans="1:4" ht="12.75">
      <c r="A10" s="9" t="s">
        <v>9</v>
      </c>
      <c r="B10" s="11">
        <f>B9/B4</f>
        <v>0.08454312553373185</v>
      </c>
      <c r="D10" s="12">
        <v>0.101</v>
      </c>
    </row>
    <row r="11" spans="1:4" ht="14.25">
      <c r="A11" s="9" t="s">
        <v>132</v>
      </c>
      <c r="B11" s="14">
        <v>716</v>
      </c>
      <c r="D11" s="10">
        <v>27453</v>
      </c>
    </row>
    <row r="12" spans="1:4" ht="12.75">
      <c r="A12" s="9" t="s">
        <v>10</v>
      </c>
      <c r="B12" s="13">
        <v>346</v>
      </c>
      <c r="D12" s="10">
        <v>10856</v>
      </c>
    </row>
    <row r="13" spans="1:4" ht="12.75">
      <c r="A13" s="9" t="s">
        <v>11</v>
      </c>
      <c r="B13" s="13">
        <v>312</v>
      </c>
      <c r="D13" s="10">
        <v>9434</v>
      </c>
    </row>
    <row r="14" spans="1:4" ht="12.75">
      <c r="A14" s="9" t="s">
        <v>12</v>
      </c>
      <c r="B14" s="13">
        <v>34</v>
      </c>
      <c r="D14" s="10">
        <v>1422</v>
      </c>
    </row>
    <row r="15" spans="1:4" ht="12.75">
      <c r="A15" s="9" t="s">
        <v>13</v>
      </c>
      <c r="B15" s="13">
        <v>128</v>
      </c>
      <c r="D15" s="10">
        <v>5354</v>
      </c>
    </row>
    <row r="16" spans="1:4" ht="12.75">
      <c r="A16" s="9" t="s">
        <v>14</v>
      </c>
      <c r="B16" s="13">
        <v>93</v>
      </c>
      <c r="D16" s="10">
        <v>4130</v>
      </c>
    </row>
    <row r="17" spans="1:4" ht="12.75">
      <c r="A17" s="9" t="s">
        <v>15</v>
      </c>
      <c r="B17" s="13">
        <v>35</v>
      </c>
      <c r="D17" s="10">
        <v>1224</v>
      </c>
    </row>
    <row r="18" spans="1:4" ht="12.75">
      <c r="A18" s="9" t="s">
        <v>87</v>
      </c>
      <c r="B18" s="37">
        <v>242</v>
      </c>
      <c r="C18" s="15"/>
      <c r="D18" s="10">
        <v>11243</v>
      </c>
    </row>
    <row r="19" spans="1:4" ht="12.75">
      <c r="A19" s="9" t="s">
        <v>16</v>
      </c>
      <c r="B19" s="16">
        <v>0.48324022346368717</v>
      </c>
      <c r="C19" s="17"/>
      <c r="D19" s="12">
        <v>0.3954394783812334</v>
      </c>
    </row>
    <row r="20" spans="1:4" ht="12.75">
      <c r="A20" s="9" t="s">
        <v>17</v>
      </c>
      <c r="B20" s="16">
        <v>0.43575418994413406</v>
      </c>
      <c r="D20" s="12">
        <v>0.34364186063453905</v>
      </c>
    </row>
    <row r="21" spans="1:4" ht="12.75">
      <c r="A21" s="9" t="s">
        <v>18</v>
      </c>
      <c r="B21" s="16">
        <v>0.04748603351955307</v>
      </c>
      <c r="D21" s="12">
        <v>0.05179761774669435</v>
      </c>
    </row>
    <row r="22" spans="1:4" ht="12.75">
      <c r="A22" s="9" t="s">
        <v>19</v>
      </c>
      <c r="B22" s="16">
        <v>0.1787709497206704</v>
      </c>
      <c r="D22" s="12">
        <v>0.19502422321786325</v>
      </c>
    </row>
    <row r="23" spans="1:4" ht="12.75">
      <c r="A23" s="9" t="s">
        <v>20</v>
      </c>
      <c r="B23" s="16">
        <v>0.12988826815642457</v>
      </c>
      <c r="D23" s="12">
        <v>0.15043893199286051</v>
      </c>
    </row>
    <row r="24" spans="1:4" ht="12.75">
      <c r="A24" s="9" t="s">
        <v>21</v>
      </c>
      <c r="B24" s="16">
        <v>0.04888268156424581</v>
      </c>
      <c r="D24" s="12">
        <v>0.04458529122500273</v>
      </c>
    </row>
    <row r="25" spans="1:4" ht="12.75">
      <c r="A25" s="9" t="s">
        <v>88</v>
      </c>
      <c r="B25" s="16">
        <v>0.338</v>
      </c>
      <c r="C25" s="17"/>
      <c r="D25" s="18">
        <v>0.4095362984009039</v>
      </c>
    </row>
    <row r="26" spans="1:4" ht="14.25">
      <c r="A26" t="s">
        <v>134</v>
      </c>
      <c r="B26" s="19">
        <v>1845</v>
      </c>
      <c r="D26" s="10">
        <v>49323</v>
      </c>
    </row>
    <row r="27" spans="1:4" ht="12.75">
      <c r="A27" t="s">
        <v>22</v>
      </c>
      <c r="B27" s="19">
        <v>602</v>
      </c>
      <c r="D27" s="10">
        <v>21513</v>
      </c>
    </row>
    <row r="28" spans="1:4" ht="12.75">
      <c r="A28" t="s">
        <v>23</v>
      </c>
      <c r="B28" s="19">
        <v>902</v>
      </c>
      <c r="D28" s="10">
        <v>43728</v>
      </c>
    </row>
    <row r="29" spans="1:4" ht="12.75">
      <c r="A29" t="s">
        <v>24</v>
      </c>
      <c r="B29" s="19">
        <v>67</v>
      </c>
      <c r="D29" s="10">
        <v>1914</v>
      </c>
    </row>
    <row r="30" spans="1:4" ht="12.75">
      <c r="A30" t="s">
        <v>25</v>
      </c>
      <c r="B30" s="19">
        <v>97</v>
      </c>
      <c r="C30" s="10">
        <f>B29+B30</f>
        <v>164</v>
      </c>
      <c r="D30" s="10">
        <v>5100</v>
      </c>
    </row>
    <row r="31" spans="1:4" ht="12.75">
      <c r="A31" t="s">
        <v>26</v>
      </c>
      <c r="B31" s="11">
        <v>0.5251921434671221</v>
      </c>
      <c r="D31" s="12">
        <v>0.406</v>
      </c>
    </row>
    <row r="32" spans="1:4" ht="12.75">
      <c r="A32" t="s">
        <v>27</v>
      </c>
      <c r="B32" s="11">
        <v>0.17136350697409622</v>
      </c>
      <c r="D32" s="17">
        <v>0.177</v>
      </c>
    </row>
    <row r="33" spans="1:4" ht="12.75">
      <c r="A33" t="s">
        <v>28</v>
      </c>
      <c r="B33" s="11">
        <v>0.25676060347281526</v>
      </c>
      <c r="D33" s="17">
        <v>0.36</v>
      </c>
    </row>
    <row r="34" spans="1:4" ht="12.75">
      <c r="A34" t="s">
        <v>29</v>
      </c>
      <c r="B34" s="11">
        <v>0.019072018218047253</v>
      </c>
      <c r="D34" s="17">
        <v>0.016</v>
      </c>
    </row>
    <row r="35" spans="1:4" ht="12.75">
      <c r="A35" t="s">
        <v>30</v>
      </c>
      <c r="B35" s="11">
        <v>0.027611727867919156</v>
      </c>
      <c r="D35" s="17">
        <v>0.042</v>
      </c>
    </row>
    <row r="36" spans="1:2" ht="12.75">
      <c r="A36" s="20" t="s">
        <v>31</v>
      </c>
      <c r="B36" s="11"/>
    </row>
    <row r="37" spans="1:4" ht="12.75">
      <c r="A37" s="9" t="s">
        <v>32</v>
      </c>
      <c r="B37" s="21">
        <v>23867</v>
      </c>
      <c r="D37" s="22">
        <v>37978</v>
      </c>
    </row>
    <row r="38" spans="1:4" ht="14.25">
      <c r="A38" t="s">
        <v>135</v>
      </c>
      <c r="B38" s="21">
        <v>19505</v>
      </c>
      <c r="D38" s="22">
        <v>27051</v>
      </c>
    </row>
    <row r="39" spans="1:4" ht="14.25">
      <c r="A39" t="s">
        <v>136</v>
      </c>
      <c r="B39" s="6">
        <v>1490</v>
      </c>
      <c r="D39" s="10">
        <v>45036</v>
      </c>
    </row>
    <row r="40" spans="1:4" ht="12.75">
      <c r="A40" s="9" t="s">
        <v>33</v>
      </c>
      <c r="B40" s="21">
        <v>24134</v>
      </c>
      <c r="D40" s="22">
        <v>34929</v>
      </c>
    </row>
    <row r="41" spans="1:4" ht="12.75">
      <c r="A41" s="9" t="s">
        <v>34</v>
      </c>
      <c r="B41" s="21">
        <v>16329</v>
      </c>
      <c r="D41" s="22">
        <v>24820</v>
      </c>
    </row>
    <row r="42" spans="1:2" ht="12.75">
      <c r="A42" s="23" t="s">
        <v>35</v>
      </c>
      <c r="B42" s="21"/>
    </row>
    <row r="43" spans="1:4" ht="12.75">
      <c r="A43" s="24" t="s">
        <v>36</v>
      </c>
      <c r="B43" s="19">
        <v>1490</v>
      </c>
      <c r="D43" s="7">
        <v>45036</v>
      </c>
    </row>
    <row r="44" spans="1:4" ht="12.75">
      <c r="A44" s="25" t="s">
        <v>37</v>
      </c>
      <c r="B44" s="19">
        <v>447</v>
      </c>
      <c r="D44" s="7">
        <v>10524</v>
      </c>
    </row>
    <row r="45" spans="1:4" ht="12.75">
      <c r="A45" s="25" t="s">
        <v>38</v>
      </c>
      <c r="B45" s="10">
        <v>215</v>
      </c>
      <c r="D45" s="7">
        <v>4560</v>
      </c>
    </row>
    <row r="46" spans="1:4" ht="12.75">
      <c r="A46" s="25" t="s">
        <v>39</v>
      </c>
      <c r="B46" s="10">
        <v>306</v>
      </c>
      <c r="D46" s="7">
        <v>7549</v>
      </c>
    </row>
    <row r="47" spans="1:4" ht="12.75">
      <c r="A47" s="25" t="s">
        <v>40</v>
      </c>
      <c r="B47" s="10">
        <v>204</v>
      </c>
      <c r="D47" s="7">
        <v>6246</v>
      </c>
    </row>
    <row r="48" spans="1:4" ht="12.75">
      <c r="A48" s="25" t="s">
        <v>41</v>
      </c>
      <c r="B48" s="10">
        <v>149</v>
      </c>
      <c r="D48" s="7">
        <v>6559</v>
      </c>
    </row>
    <row r="49" spans="1:4" ht="12.75">
      <c r="A49" s="25" t="s">
        <v>42</v>
      </c>
      <c r="B49" s="10">
        <v>114</v>
      </c>
      <c r="D49" s="7">
        <v>5567</v>
      </c>
    </row>
    <row r="50" spans="1:4" ht="12.75">
      <c r="A50" s="25" t="s">
        <v>43</v>
      </c>
      <c r="B50" s="10">
        <v>30</v>
      </c>
      <c r="D50" s="7">
        <v>2210</v>
      </c>
    </row>
    <row r="51" spans="1:4" ht="12.75">
      <c r="A51" s="25" t="s">
        <v>44</v>
      </c>
      <c r="B51" s="10">
        <v>19</v>
      </c>
      <c r="D51" s="26">
        <v>1112</v>
      </c>
    </row>
    <row r="52" spans="1:4" ht="12.75">
      <c r="A52" s="25" t="s">
        <v>45</v>
      </c>
      <c r="B52" s="10">
        <v>6</v>
      </c>
      <c r="D52" s="26">
        <v>709</v>
      </c>
    </row>
    <row r="53" ht="12.75">
      <c r="A53" s="27" t="s">
        <v>46</v>
      </c>
    </row>
    <row r="54" spans="1:4" ht="14.25">
      <c r="A54" t="s">
        <v>137</v>
      </c>
      <c r="B54" s="6">
        <v>1632</v>
      </c>
      <c r="D54" s="10">
        <v>50644</v>
      </c>
    </row>
    <row r="55" spans="1:4" ht="12.75">
      <c r="A55" s="28" t="s">
        <v>47</v>
      </c>
      <c r="B55" s="6">
        <f>1404+79</f>
        <v>1483</v>
      </c>
      <c r="D55" s="10">
        <v>44986</v>
      </c>
    </row>
    <row r="56" spans="1:4" ht="12.75">
      <c r="A56" s="25" t="s">
        <v>48</v>
      </c>
      <c r="B56" s="15">
        <v>6.5280000000000005</v>
      </c>
      <c r="D56" s="10">
        <v>294</v>
      </c>
    </row>
    <row r="57" spans="1:4" ht="12.75">
      <c r="A57" s="25" t="s">
        <v>49</v>
      </c>
      <c r="B57" s="15">
        <v>54</v>
      </c>
      <c r="D57" s="10">
        <v>1722</v>
      </c>
    </row>
    <row r="58" spans="1:4" ht="12.75">
      <c r="A58" s="25" t="s">
        <v>50</v>
      </c>
      <c r="B58" s="15">
        <v>244.8</v>
      </c>
      <c r="D58" s="10">
        <v>3355</v>
      </c>
    </row>
    <row r="59" spans="1:4" ht="12.75">
      <c r="A59" s="25" t="s">
        <v>51</v>
      </c>
      <c r="B59" s="15">
        <v>285.6</v>
      </c>
      <c r="D59" s="10">
        <v>5769</v>
      </c>
    </row>
    <row r="60" spans="1:4" ht="12.75">
      <c r="A60" s="25" t="s">
        <v>52</v>
      </c>
      <c r="B60" s="15">
        <v>244.8</v>
      </c>
      <c r="D60" s="10">
        <v>7687</v>
      </c>
    </row>
    <row r="61" spans="1:4" ht="12.75">
      <c r="A61" s="25" t="s">
        <v>53</v>
      </c>
      <c r="B61" s="15">
        <v>114.24</v>
      </c>
      <c r="D61" s="10">
        <v>7904</v>
      </c>
    </row>
    <row r="62" spans="1:4" ht="12.75">
      <c r="A62" s="25" t="s">
        <v>54</v>
      </c>
      <c r="B62" s="15">
        <v>163.2</v>
      </c>
      <c r="C62" s="15"/>
      <c r="D62" s="10">
        <v>7540</v>
      </c>
    </row>
    <row r="63" spans="1:4" ht="12.75">
      <c r="A63" s="25" t="s">
        <v>55</v>
      </c>
      <c r="B63" s="15">
        <v>518.976</v>
      </c>
      <c r="C63" s="15"/>
      <c r="D63" s="10">
        <v>16373</v>
      </c>
    </row>
    <row r="64" spans="1:4" ht="12.75">
      <c r="A64" s="25" t="s">
        <v>56</v>
      </c>
      <c r="B64" s="29">
        <v>0.004</v>
      </c>
      <c r="D64" s="12">
        <v>0.00580522865492457</v>
      </c>
    </row>
    <row r="65" spans="1:4" ht="12.75">
      <c r="A65" s="25" t="s">
        <v>57</v>
      </c>
      <c r="B65" s="29">
        <v>0.034</v>
      </c>
      <c r="D65" s="12">
        <v>0.03400205355027249</v>
      </c>
    </row>
    <row r="66" spans="1:4" ht="12.75">
      <c r="A66" s="25" t="s">
        <v>58</v>
      </c>
      <c r="B66" s="29">
        <v>0.15</v>
      </c>
      <c r="D66" s="12">
        <v>0.06624674196350999</v>
      </c>
    </row>
    <row r="67" spans="1:4" ht="12.75">
      <c r="A67" s="25" t="s">
        <v>59</v>
      </c>
      <c r="B67" s="29">
        <v>0.175</v>
      </c>
      <c r="D67" s="12">
        <v>0.11391280309612195</v>
      </c>
    </row>
    <row r="68" spans="1:4" ht="12.75">
      <c r="A68" s="25" t="s">
        <v>60</v>
      </c>
      <c r="B68" s="29">
        <v>0.15</v>
      </c>
      <c r="D68" s="12">
        <v>0.15178500908301082</v>
      </c>
    </row>
    <row r="69" spans="1:4" ht="12.75">
      <c r="A69" s="25" t="s">
        <v>61</v>
      </c>
      <c r="B69" s="29">
        <v>0.07</v>
      </c>
      <c r="D69" s="12">
        <v>0.15606982070926467</v>
      </c>
    </row>
    <row r="70" spans="1:4" ht="12.75">
      <c r="A70" s="25" t="s">
        <v>62</v>
      </c>
      <c r="B70" s="29">
        <v>0.1</v>
      </c>
      <c r="D70" s="12">
        <v>0.14888239475554854</v>
      </c>
    </row>
    <row r="71" spans="1:4" ht="12.75">
      <c r="A71" s="25" t="s">
        <v>63</v>
      </c>
      <c r="B71" s="29">
        <v>0.318</v>
      </c>
      <c r="C71" s="17"/>
      <c r="D71" s="12">
        <v>0.32329594818734697</v>
      </c>
    </row>
    <row r="72" spans="1:4" ht="12.75">
      <c r="A72" s="9" t="s">
        <v>64</v>
      </c>
      <c r="B72" s="11">
        <v>0.048</v>
      </c>
      <c r="C72" s="12"/>
      <c r="D72" s="17">
        <v>0.246</v>
      </c>
    </row>
    <row r="73" spans="1:6" ht="12.75">
      <c r="A73" s="9" t="s">
        <v>65</v>
      </c>
      <c r="B73" s="11">
        <v>0.86</v>
      </c>
      <c r="D73" s="17">
        <v>0.754</v>
      </c>
      <c r="F73" s="15"/>
    </row>
    <row r="74" spans="1:4" ht="12.75">
      <c r="A74" s="9" t="s">
        <v>66</v>
      </c>
      <c r="B74" s="14">
        <v>127</v>
      </c>
      <c r="D74" s="10">
        <v>9698</v>
      </c>
    </row>
    <row r="75" spans="1:4" ht="12.75">
      <c r="A75" s="9" t="s">
        <v>67</v>
      </c>
      <c r="B75" s="30">
        <v>104</v>
      </c>
      <c r="C75" s="33"/>
      <c r="D75" s="10">
        <v>2874</v>
      </c>
    </row>
    <row r="76" spans="1:4" ht="12.75">
      <c r="A76" s="9" t="s">
        <v>68</v>
      </c>
      <c r="B76" s="14">
        <v>286</v>
      </c>
      <c r="C76" s="17"/>
      <c r="D76" s="10">
        <v>18345</v>
      </c>
    </row>
    <row r="77" spans="1:4" ht="12.75">
      <c r="A77" s="9" t="s">
        <v>69</v>
      </c>
      <c r="B77" s="14">
        <v>1219</v>
      </c>
      <c r="C77" s="35"/>
      <c r="D77" s="10">
        <v>19652</v>
      </c>
    </row>
    <row r="78" spans="1:2" ht="14.25">
      <c r="A78" s="31" t="s">
        <v>138</v>
      </c>
      <c r="B78" s="11"/>
    </row>
    <row r="79" spans="1:4" ht="12.75">
      <c r="A79" t="s">
        <v>70</v>
      </c>
      <c r="B79" s="6">
        <v>1403</v>
      </c>
      <c r="D79" s="10">
        <v>35741</v>
      </c>
    </row>
    <row r="80" spans="1:4" ht="12.75">
      <c r="A80" t="s">
        <v>71</v>
      </c>
      <c r="B80" s="32">
        <v>0.4021209515620522</v>
      </c>
      <c r="D80" s="17">
        <v>0.306</v>
      </c>
    </row>
    <row r="81" spans="1:7" ht="12.75">
      <c r="A81" t="s">
        <v>72</v>
      </c>
      <c r="B81" s="32">
        <v>0.825</v>
      </c>
      <c r="D81" s="17">
        <v>0.693</v>
      </c>
      <c r="G81" s="12"/>
    </row>
    <row r="82" spans="1:4" ht="12.75">
      <c r="A82" t="s">
        <v>73</v>
      </c>
      <c r="B82" s="11">
        <v>0.492</v>
      </c>
      <c r="D82" s="17">
        <v>0.403</v>
      </c>
    </row>
    <row r="83" spans="1:4" ht="12.75">
      <c r="A83" t="s">
        <v>74</v>
      </c>
      <c r="B83" s="11">
        <v>0.646</v>
      </c>
      <c r="D83" s="17">
        <v>0.718</v>
      </c>
    </row>
    <row r="84" spans="1:4" ht="12.75">
      <c r="A84" t="s">
        <v>75</v>
      </c>
      <c r="B84" s="17">
        <v>0.354</v>
      </c>
      <c r="D84" s="12">
        <v>0.282</v>
      </c>
    </row>
    <row r="85" spans="1:2" ht="12.75">
      <c r="A85" s="20" t="s">
        <v>76</v>
      </c>
      <c r="B85" s="33"/>
    </row>
    <row r="86" spans="1:4" ht="12.75">
      <c r="A86" s="9" t="s">
        <v>77</v>
      </c>
      <c r="B86" s="16">
        <v>0.508</v>
      </c>
      <c r="D86" s="17">
        <v>0.392</v>
      </c>
    </row>
    <row r="87" spans="1:4" ht="12.75">
      <c r="A87" s="9" t="s">
        <v>78</v>
      </c>
      <c r="B87" s="16">
        <v>0.492</v>
      </c>
      <c r="D87" s="17">
        <v>0.608</v>
      </c>
    </row>
    <row r="88" spans="1:6" ht="12.75">
      <c r="A88" s="9" t="s">
        <v>79</v>
      </c>
      <c r="B88" s="11">
        <v>0.1308193668528864</v>
      </c>
      <c r="D88" s="17">
        <v>0.162</v>
      </c>
      <c r="F88" s="12"/>
    </row>
    <row r="89" spans="1:4" ht="12.75">
      <c r="A89" s="9" t="s">
        <v>80</v>
      </c>
      <c r="B89" s="16">
        <v>0.09031657355679702</v>
      </c>
      <c r="D89" s="17">
        <v>0.124</v>
      </c>
    </row>
    <row r="90" spans="1:2" ht="12.75">
      <c r="A90" s="31" t="s">
        <v>81</v>
      </c>
      <c r="B90" s="9"/>
    </row>
    <row r="91" spans="1:4" ht="12.75">
      <c r="A91" s="34" t="s">
        <v>82</v>
      </c>
      <c r="B91" s="6">
        <v>1181</v>
      </c>
      <c r="D91" s="10">
        <v>50748</v>
      </c>
    </row>
    <row r="92" spans="1:5" ht="12.75">
      <c r="A92" s="32" t="s">
        <v>83</v>
      </c>
      <c r="B92" s="32">
        <v>0.46295570364562916</v>
      </c>
      <c r="D92" s="17">
        <v>0.569</v>
      </c>
      <c r="E92" s="36"/>
    </row>
    <row r="93" spans="1:4" ht="12.75">
      <c r="A93" s="32" t="s">
        <v>84</v>
      </c>
      <c r="B93" s="29">
        <v>0.3090601185436071</v>
      </c>
      <c r="D93" s="17">
        <v>0.091</v>
      </c>
    </row>
    <row r="94" spans="1:4" ht="12.75">
      <c r="A94" s="32" t="s">
        <v>85</v>
      </c>
      <c r="B94" s="29">
        <v>0.537</v>
      </c>
      <c r="D94" s="17">
        <v>0.431</v>
      </c>
    </row>
    <row r="95" ht="12.75">
      <c r="A95" s="9"/>
    </row>
    <row r="96" ht="12.75">
      <c r="A96" s="32"/>
    </row>
    <row r="97" spans="1:4" ht="14.25">
      <c r="A97" s="76"/>
      <c r="B97" s="76"/>
      <c r="C97" s="76"/>
      <c r="D97" s="76"/>
    </row>
    <row r="98" spans="1:6" ht="69" customHeight="1">
      <c r="A98" s="77" t="s">
        <v>128</v>
      </c>
      <c r="B98" s="77"/>
      <c r="C98" s="77"/>
      <c r="D98" s="77"/>
      <c r="E98" s="77"/>
      <c r="F98" s="77"/>
    </row>
    <row r="99" spans="1:6" ht="28.5" customHeight="1">
      <c r="A99" s="78" t="s">
        <v>133</v>
      </c>
      <c r="B99" s="78"/>
      <c r="C99" s="78"/>
      <c r="D99" s="78"/>
      <c r="E99" s="78"/>
      <c r="F99" s="78"/>
    </row>
    <row r="100" spans="1:6" ht="68.25" customHeight="1">
      <c r="A100" s="74" t="s">
        <v>139</v>
      </c>
      <c r="B100" s="74"/>
      <c r="C100" s="74"/>
      <c r="D100" s="74"/>
      <c r="E100" s="74"/>
      <c r="F100" s="74"/>
    </row>
    <row r="101" spans="1:6" ht="41.25" customHeight="1">
      <c r="A101" s="74" t="s">
        <v>140</v>
      </c>
      <c r="B101" s="74"/>
      <c r="C101" s="74"/>
      <c r="D101" s="74"/>
      <c r="E101" s="74"/>
      <c r="F101" s="74"/>
    </row>
    <row r="102" spans="1:6" ht="27" customHeight="1">
      <c r="A102" s="75" t="s">
        <v>86</v>
      </c>
      <c r="B102" s="75"/>
      <c r="C102" s="75"/>
      <c r="D102" s="75"/>
      <c r="E102" s="75"/>
      <c r="F102" s="75"/>
    </row>
    <row r="103" spans="1:6" ht="42.75" customHeight="1">
      <c r="A103" s="74" t="s">
        <v>141</v>
      </c>
      <c r="B103" s="74"/>
      <c r="C103" s="74"/>
      <c r="D103" s="74"/>
      <c r="E103" s="74"/>
      <c r="F103" s="74"/>
    </row>
    <row r="104" spans="1:6" ht="69.75" customHeight="1">
      <c r="A104" s="74" t="s">
        <v>142</v>
      </c>
      <c r="B104" s="74"/>
      <c r="C104" s="74"/>
      <c r="D104" s="74"/>
      <c r="E104" s="74"/>
      <c r="F104" s="74"/>
    </row>
  </sheetData>
  <mergeCells count="8">
    <mergeCell ref="A97:D97"/>
    <mergeCell ref="A98:F98"/>
    <mergeCell ref="A99:F99"/>
    <mergeCell ref="A100:F100"/>
    <mergeCell ref="A103:F103"/>
    <mergeCell ref="A104:F104"/>
    <mergeCell ref="A101:F101"/>
    <mergeCell ref="A102:F10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dcterms:created xsi:type="dcterms:W3CDTF">2009-01-31T19:45:35Z</dcterms:created>
  <dcterms:modified xsi:type="dcterms:W3CDTF">2009-02-12T21:24:45Z</dcterms:modified>
  <cp:category/>
  <cp:version/>
  <cp:contentType/>
  <cp:contentStatus/>
</cp:coreProperties>
</file>